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13965" firstSheet="2" activeTab="2"/>
  </bookViews>
  <sheets>
    <sheet name="YearsIncrements" sheetId="1" state="hidden" r:id="rId1"/>
    <sheet name="EdIncrements" sheetId="2" state="hidden" r:id="rId2"/>
    <sheet name="Mix2011" sheetId="3" r:id="rId3"/>
    <sheet name="Sals2011-12" sheetId="4" r:id="rId4"/>
    <sheet name="Sals2012-13" sheetId="5" r:id="rId5"/>
  </sheets>
  <definedNames>
    <definedName name="_xlnm.Print_Area" localSheetId="1">'EdIncrements'!$A$1:$L$32</definedName>
    <definedName name="_xlnm.Print_Area" localSheetId="2">'Mix2011'!$A$1:$L$33</definedName>
    <definedName name="_xlnm.Print_Area" localSheetId="3">'Sals2011-12'!$A$1:$L$33</definedName>
    <definedName name="_xlnm.Print_Area" localSheetId="4">'Sals2012-13'!$A$1:$L$33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<sst xmlns="http://schemas.openxmlformats.org/spreadsheetml/2006/main" count="182" uniqueCount="46">
  <si>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</si>
  <si>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</si>
  <si>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</si>
  <si>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</si>
  <si>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</si>
  <si>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</si>
  <si>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</si>
  <si>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</si>
  <si>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</si>
  <si>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</si>
  <si>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</si>
  <si>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</si>
  <si>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</si>
  <si>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</si>
  <si>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</si>
  <si>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</si>
  <si>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</si>
  <si>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</si>
  <si>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</si>
  <si>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</si>
  <si>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</si>
  <si>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</si>
  <si>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</si>
  <si>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</si>
  <si>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</si>
  <si>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</si>
  <si>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</si>
  <si>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</si>
  <si>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</si>
  <si>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</si>
  <si>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</si>
  <si>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</si>
  <si>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</si>
  <si>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</si>
  <si>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</si>
  <si>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</si>
  <si>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</si>
  <si>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</si>
  <si>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</si>
  <si>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</si>
  <si>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</si>
  <si>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2011-12</t>
  </si>
  <si>
    <t xml:space="preserve">Time:  16:10 hours </t>
  </si>
  <si>
    <t>- Legislative Conference -</t>
  </si>
  <si>
    <t>Date:  May 23, 2011</t>
  </si>
  <si>
    <t>LEAP Document 1 is referenced in the Legislative Conference 2011-13 Omnibus Operating Budget.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</si>
</sst>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  <xf numFmtId="0" fontId="10" fillId="0" borderId="0" xfId="0" applyNumberFormat="1" applyFont="1" applyAlignment="1" quotePrefix="1">
      <alignment horizontal="centerContinuous"/>
    </xf>
    <xf numFmtId="167" fontId="10" fillId="0" borderId="0" xfId="0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K2" sqref="K2"/>
      <selection pane="topRight" activeCell="K2" sqref="K2"/>
      <selection pane="bottomLeft" activeCell="K2" sqref="K2"/>
      <selection pane="bottomRight" activeCell="B32" sqref="B3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9" t="s">
        <v>43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44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42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C9" s="8"/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5" t="s">
        <v>45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8.75">
      <c r="B33" s="45"/>
      <c r="C33" s="46"/>
      <c r="D33" s="46"/>
      <c r="E33" s="46"/>
      <c r="F33" s="46"/>
      <c r="G33" s="46"/>
      <c r="H33" s="46"/>
      <c r="I33" s="46"/>
      <c r="J33" s="46"/>
      <c r="K33" s="46"/>
    </row>
  </sheetData>
  <sheetProtection/>
  <printOptions horizontalCentered="1"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13" width="9.875" style="0" customWidth="1"/>
    <col min="14" max="22" width="11.875" style="0" bestFit="1" customWidth="1"/>
    <col min="23" max="24" width="9.875" style="0" customWidth="1"/>
    <col min="25" max="25" width="3.875" style="0" customWidth="1"/>
    <col min="26" max="26" width="5.875" style="0" customWidth="1"/>
  </cols>
  <sheetData>
    <row r="1" spans="1:12" ht="15.75">
      <c r="A1" s="50" t="str">
        <f>Mix2011!A1</f>
        <v>- Legislative Conference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Mix2011!K2</f>
        <v>Date:  May 23, 2011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Mix2011!K3</f>
        <v>Time:  16:10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4">
        <f>ROUND(34048*(1-0.019),0)</f>
        <v>33401</v>
      </c>
      <c r="D11" s="34">
        <f>ROUND($C$11*Mix2011!D11,0)</f>
        <v>34303</v>
      </c>
      <c r="E11" s="34">
        <f>ROUND($C$11*Mix2011!E11,0)</f>
        <v>35238</v>
      </c>
      <c r="F11" s="34">
        <f>ROUND($C$11*Mix2011!F11,0)</f>
        <v>36175</v>
      </c>
      <c r="G11" s="34">
        <f>ROUND($C$11*Mix2011!G11,0)</f>
        <v>39180</v>
      </c>
      <c r="H11" s="34">
        <f>ROUND($C$11*Mix2011!H11,0)</f>
        <v>41116</v>
      </c>
      <c r="I11" s="34">
        <f>ROUND($C$11*Mix2011!I11,0)</f>
        <v>40045</v>
      </c>
      <c r="J11" s="34">
        <f>ROUND($C$11*Mix2011!J11,0)</f>
        <v>43051</v>
      </c>
      <c r="K11" s="34">
        <f>ROUND($C$11*Mix2011!K11,0)</f>
        <v>44989</v>
      </c>
      <c r="L11" s="36"/>
    </row>
    <row r="12" spans="1:12" s="37" customFormat="1" ht="30" customHeight="1">
      <c r="A12" s="33"/>
      <c r="B12" s="34" t="s">
        <v>11</v>
      </c>
      <c r="C12" s="34">
        <f>ROUND($C$11*Mix2011!C12,0)</f>
        <v>33851</v>
      </c>
      <c r="D12" s="34">
        <f>ROUND($C$11*Mix2011!D12,0)</f>
        <v>34765</v>
      </c>
      <c r="E12" s="34">
        <f>ROUND($C$11*Mix2011!E12,0)</f>
        <v>35712</v>
      </c>
      <c r="F12" s="34">
        <f>ROUND($C$11*Mix2011!F12,0)</f>
        <v>36690</v>
      </c>
      <c r="G12" s="34">
        <f>ROUND($C$11*Mix2011!G12,0)</f>
        <v>39727</v>
      </c>
      <c r="H12" s="34">
        <f>ROUND($C$11*Mix2011!H12,0)</f>
        <v>41652</v>
      </c>
      <c r="I12" s="34">
        <f>ROUND($C$11*Mix2011!I12,0)</f>
        <v>40490</v>
      </c>
      <c r="J12" s="34">
        <f>ROUND($C$11*Mix2011!J12,0)</f>
        <v>43527</v>
      </c>
      <c r="K12" s="34">
        <f>ROUND($C$11*Mix2011!K12,0)</f>
        <v>45452</v>
      </c>
      <c r="L12" s="36"/>
    </row>
    <row r="13" spans="1:12" s="37" customFormat="1" ht="30" customHeight="1">
      <c r="A13" s="33"/>
      <c r="B13" s="34" t="s">
        <v>12</v>
      </c>
      <c r="C13" s="34">
        <f>ROUND($C$11*Mix2011!C13,0)</f>
        <v>34279</v>
      </c>
      <c r="D13" s="34">
        <f>ROUND($C$11*Mix2011!D13,0)</f>
        <v>35202</v>
      </c>
      <c r="E13" s="34">
        <f>ROUND($C$11*Mix2011!E13,0)</f>
        <v>36159</v>
      </c>
      <c r="F13" s="34">
        <f>ROUND($C$11*Mix2011!F13,0)</f>
        <v>37212</v>
      </c>
      <c r="G13" s="34">
        <f>ROUND($C$11*Mix2011!G13,0)</f>
        <v>40241</v>
      </c>
      <c r="H13" s="34">
        <f>ROUND($C$11*Mix2011!H13,0)</f>
        <v>42186</v>
      </c>
      <c r="I13" s="34">
        <f>ROUND($C$11*Mix2011!I13,0)</f>
        <v>40938</v>
      </c>
      <c r="J13" s="34">
        <f>ROUND($C$11*Mix2011!J13,0)</f>
        <v>43966</v>
      </c>
      <c r="K13" s="34">
        <f>ROUND($C$11*Mix2011!K13,0)</f>
        <v>45912</v>
      </c>
      <c r="L13" s="36"/>
    </row>
    <row r="14" spans="1:12" s="37" customFormat="1" ht="30" customHeight="1">
      <c r="A14" s="33"/>
      <c r="B14" s="34" t="s">
        <v>13</v>
      </c>
      <c r="C14" s="34">
        <f>ROUND($C$11*Mix2011!C14,0)</f>
        <v>34720</v>
      </c>
      <c r="D14" s="34">
        <f>ROUND($C$11*Mix2011!D14,0)</f>
        <v>35653</v>
      </c>
      <c r="E14" s="34">
        <f>ROUND($C$11*Mix2011!E14,0)</f>
        <v>36620</v>
      </c>
      <c r="F14" s="34">
        <f>ROUND($C$11*Mix2011!F14,0)</f>
        <v>37706</v>
      </c>
      <c r="G14" s="34">
        <f>ROUND($C$11*Mix2011!G14,0)</f>
        <v>40729</v>
      </c>
      <c r="H14" s="34">
        <f>ROUND($C$11*Mix2011!H14,0)</f>
        <v>42722</v>
      </c>
      <c r="I14" s="34">
        <f>ROUND($C$11*Mix2011!I14,0)</f>
        <v>41363</v>
      </c>
      <c r="J14" s="34">
        <f>ROUND($C$11*Mix2011!J14,0)</f>
        <v>44384</v>
      </c>
      <c r="K14" s="34">
        <f>ROUND($C$11*Mix2011!K14,0)</f>
        <v>46377</v>
      </c>
      <c r="L14" s="36"/>
    </row>
    <row r="15" spans="1:12" s="37" customFormat="1" ht="30" customHeight="1">
      <c r="A15" s="33"/>
      <c r="B15" s="34" t="s">
        <v>14</v>
      </c>
      <c r="C15" s="34">
        <f>ROUND($C$11*Mix2011!C15,0)</f>
        <v>35153</v>
      </c>
      <c r="D15" s="34">
        <f>ROUND($C$11*Mix2011!D15,0)</f>
        <v>36127</v>
      </c>
      <c r="E15" s="34">
        <f>ROUND($C$11*Mix2011!E15,0)</f>
        <v>37099</v>
      </c>
      <c r="F15" s="34">
        <f>ROUND($C$11*Mix2011!F15,0)</f>
        <v>38224</v>
      </c>
      <c r="G15" s="34">
        <f>ROUND($C$11*Mix2011!G15,0)</f>
        <v>41264</v>
      </c>
      <c r="H15" s="34">
        <f>ROUND($C$11*Mix2011!H15,0)</f>
        <v>43271</v>
      </c>
      <c r="I15" s="34">
        <f>ROUND($C$11*Mix2011!I15,0)</f>
        <v>41808</v>
      </c>
      <c r="J15" s="34">
        <f>ROUND($C$11*Mix2011!J15,0)</f>
        <v>44849</v>
      </c>
      <c r="K15" s="34">
        <f>ROUND($C$11*Mix2011!K15,0)</f>
        <v>46857</v>
      </c>
      <c r="L15" s="36"/>
    </row>
    <row r="16" spans="1:12" s="37" customFormat="1" ht="30" customHeight="1">
      <c r="A16" s="33"/>
      <c r="B16" s="34" t="s">
        <v>15</v>
      </c>
      <c r="C16" s="34">
        <f>ROUND($C$11*Mix2011!C16,0)</f>
        <v>35600</v>
      </c>
      <c r="D16" s="34">
        <f>ROUND($C$11*Mix2011!D16,0)</f>
        <v>36578</v>
      </c>
      <c r="E16" s="34">
        <f>ROUND($C$11*Mix2011!E16,0)</f>
        <v>37561</v>
      </c>
      <c r="F16" s="34">
        <f>ROUND($C$11*Mix2011!F16,0)</f>
        <v>38748</v>
      </c>
      <c r="G16" s="34">
        <f>ROUND($C$11*Mix2011!G16,0)</f>
        <v>41777</v>
      </c>
      <c r="H16" s="34">
        <f>ROUND($C$11*Mix2011!H16,0)</f>
        <v>43824</v>
      </c>
      <c r="I16" s="34">
        <f>ROUND($C$11*Mix2011!I16,0)</f>
        <v>42261</v>
      </c>
      <c r="J16" s="34">
        <f>ROUND($C$11*Mix2011!J16,0)</f>
        <v>45291</v>
      </c>
      <c r="K16" s="34">
        <f>ROUND($C$11*Mix2011!K16,0)</f>
        <v>47339</v>
      </c>
      <c r="L16" s="36"/>
    </row>
    <row r="17" spans="1:12" s="37" customFormat="1" ht="30" customHeight="1">
      <c r="A17" s="33"/>
      <c r="B17" s="34" t="s">
        <v>16</v>
      </c>
      <c r="C17" s="34">
        <f>ROUND($C$11*Mix2011!C17,0)</f>
        <v>36060</v>
      </c>
      <c r="D17" s="34">
        <f>ROUND($C$11*Mix2011!D17,0)</f>
        <v>37017</v>
      </c>
      <c r="E17" s="34">
        <f>ROUND($C$11*Mix2011!E17,0)</f>
        <v>38032</v>
      </c>
      <c r="F17" s="34">
        <f>ROUND($C$11*Mix2011!F17,0)</f>
        <v>39279</v>
      </c>
      <c r="G17" s="34">
        <f>ROUND($C$11*Mix2011!G17,0)</f>
        <v>42293</v>
      </c>
      <c r="H17" s="34">
        <f>ROUND($C$11*Mix2011!H17,0)</f>
        <v>44352</v>
      </c>
      <c r="I17" s="34">
        <f>ROUND($C$11*Mix2011!I17,0)</f>
        <v>42725</v>
      </c>
      <c r="J17" s="34">
        <f>ROUND($C$11*Mix2011!J17,0)</f>
        <v>45740</v>
      </c>
      <c r="K17" s="34">
        <f>ROUND($C$11*Mix2011!K17,0)</f>
        <v>47797</v>
      </c>
      <c r="L17" s="36"/>
    </row>
    <row r="18" spans="1:12" s="37" customFormat="1" ht="30" customHeight="1">
      <c r="A18" s="33"/>
      <c r="B18" s="34" t="s">
        <v>17</v>
      </c>
      <c r="C18" s="34">
        <f>ROUND($C$11*Mix2011!C18,0)</f>
        <v>36868</v>
      </c>
      <c r="D18" s="34">
        <f>ROUND($C$11*Mix2011!D18,0)</f>
        <v>37839</v>
      </c>
      <c r="E18" s="34">
        <f>ROUND($C$11*Mix2011!E18,0)</f>
        <v>38868</v>
      </c>
      <c r="F18" s="34">
        <f>ROUND($C$11*Mix2011!F18,0)</f>
        <v>40182</v>
      </c>
      <c r="G18" s="34">
        <f>ROUND($C$11*Mix2011!G18,0)</f>
        <v>43241</v>
      </c>
      <c r="H18" s="34">
        <f>ROUND($C$11*Mix2011!H18,0)</f>
        <v>45356</v>
      </c>
      <c r="I18" s="34">
        <f>ROUND($C$11*Mix2011!I18,0)</f>
        <v>43594</v>
      </c>
      <c r="J18" s="34">
        <f>ROUND($C$11*Mix2011!J18,0)</f>
        <v>46652</v>
      </c>
      <c r="K18" s="34">
        <f>ROUND($C$11*Mix2011!K18,0)</f>
        <v>48768</v>
      </c>
      <c r="L18" s="36"/>
    </row>
    <row r="19" spans="1:12" s="37" customFormat="1" ht="30" customHeight="1">
      <c r="A19" s="33"/>
      <c r="B19" s="34" t="s">
        <v>18</v>
      </c>
      <c r="C19" s="34">
        <f>ROUND($C$11*Mix2011!C19,0)</f>
        <v>38050</v>
      </c>
      <c r="D19" s="34">
        <f>ROUND($C$11*Mix2011!D19,0)</f>
        <v>39074</v>
      </c>
      <c r="E19" s="34">
        <f>ROUND($C$11*Mix2011!E19,0)</f>
        <v>40127</v>
      </c>
      <c r="F19" s="34">
        <f>ROUND($C$11*Mix2011!F19,0)</f>
        <v>41550</v>
      </c>
      <c r="G19" s="34">
        <f>ROUND($C$11*Mix2011!G19,0)</f>
        <v>44651</v>
      </c>
      <c r="H19" s="34">
        <f>ROUND($C$11*Mix2011!H19,0)</f>
        <v>46844</v>
      </c>
      <c r="I19" s="34">
        <f>ROUND($C$11*Mix2011!I19,0)</f>
        <v>44961</v>
      </c>
      <c r="J19" s="34">
        <f>ROUND($C$11*Mix2011!J19,0)</f>
        <v>48063</v>
      </c>
      <c r="K19" s="34">
        <f>ROUND($C$11*Mix2011!K19,0)</f>
        <v>50254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ROUND($C$11*Mix2011!D20,0)</f>
        <v>40353</v>
      </c>
      <c r="E20" s="34">
        <f>ROUND($C$11*Mix2011!E20,0)</f>
        <v>41459</v>
      </c>
      <c r="F20" s="34">
        <f>ROUND($C$11*Mix2011!F20,0)</f>
        <v>42933</v>
      </c>
      <c r="G20" s="34">
        <f>ROUND($C$11*Mix2011!G20,0)</f>
        <v>46106</v>
      </c>
      <c r="H20" s="34">
        <f>ROUND($C$11*Mix2011!H20,0)</f>
        <v>48373</v>
      </c>
      <c r="I20" s="34">
        <f>ROUND($C$11*Mix2011!I20,0)</f>
        <v>46343</v>
      </c>
      <c r="J20" s="34">
        <f>ROUND($C$11*Mix2011!J20,0)</f>
        <v>49518</v>
      </c>
      <c r="K20" s="34">
        <f>ROUND($C$11*Mix2011!K20,0)</f>
        <v>51785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ROUND($C$11*Mix2011!E21,0)</f>
        <v>42806</v>
      </c>
      <c r="F21" s="34">
        <f>ROUND($C$11*Mix2011!F21,0)</f>
        <v>44387</v>
      </c>
      <c r="G21" s="34">
        <f>ROUND($C$11*Mix2011!G21,0)</f>
        <v>47602</v>
      </c>
      <c r="H21" s="34">
        <f>ROUND($C$11*Mix2011!H21,0)</f>
        <v>49945</v>
      </c>
      <c r="I21" s="34">
        <f>ROUND($C$11*Mix2011!I21,0)</f>
        <v>47798</v>
      </c>
      <c r="J21" s="34">
        <f>ROUND($C$11*Mix2011!J21,0)</f>
        <v>51014</v>
      </c>
      <c r="K21" s="34">
        <f>ROUND($C$11*Mix2011!K21,0)</f>
        <v>53356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ROUND($C$11*Mix2011!F22,0)</f>
        <v>45883</v>
      </c>
      <c r="G22" s="34">
        <f>ROUND($C$11*Mix2011!G22,0)</f>
        <v>49169</v>
      </c>
      <c r="H22" s="34">
        <f>ROUND($C$11*Mix2011!H22,0)</f>
        <v>51558</v>
      </c>
      <c r="I22" s="34">
        <f>ROUND($C$11*Mix2011!I22,0)</f>
        <v>49295</v>
      </c>
      <c r="J22" s="34">
        <f>ROUND($C$11*Mix2011!J22,0)</f>
        <v>52581</v>
      </c>
      <c r="K22" s="34">
        <f>ROUND($C$11*Mix2011!K22,0)</f>
        <v>54969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ROUND($C$11*Mix2011!F23,0)</f>
        <v>47332</v>
      </c>
      <c r="G23" s="34">
        <f>ROUND($C$11*Mix2011!G23,0)</f>
        <v>50777</v>
      </c>
      <c r="H23" s="34">
        <f>ROUND($C$11*Mix2011!H23,0)</f>
        <v>53238</v>
      </c>
      <c r="I23" s="34">
        <f>ROUND($C$11*Mix2011!I23,0)</f>
        <v>50850</v>
      </c>
      <c r="J23" s="34">
        <f>ROUND($C$11*Mix2011!J23,0)</f>
        <v>54188</v>
      </c>
      <c r="K23" s="34">
        <f>ROUND($C$11*Mix2011!K23,0)</f>
        <v>56650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ROUND($C$11*Mix2011!G24,0)</f>
        <v>52425</v>
      </c>
      <c r="H24" s="34">
        <f>ROUND($C$11*Mix2011!H24,0)</f>
        <v>54959</v>
      </c>
      <c r="I24" s="34">
        <f>ROUND($C$11*Mix2011!I24,0)</f>
        <v>52460</v>
      </c>
      <c r="J24" s="34">
        <f>ROUND($C$11*Mix2011!J24,0)</f>
        <v>55836</v>
      </c>
      <c r="K24" s="34">
        <f>ROUND($C$11*Mix2011!K24,0)</f>
        <v>58370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ROUND($C$11*Mix2011!G25,0)</f>
        <v>54081</v>
      </c>
      <c r="H25" s="34">
        <f>ROUND($C$11*Mix2011!H25,0)</f>
        <v>56745</v>
      </c>
      <c r="I25" s="34">
        <f>ROUND($C$11*Mix2011!I25,0)</f>
        <v>54117</v>
      </c>
      <c r="J25" s="34">
        <f>ROUND($C$11*Mix2011!J25,0)</f>
        <v>57600</v>
      </c>
      <c r="K25" s="34">
        <f>ROUND($C$11*Mix2011!K25,0)</f>
        <v>60157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ROUND($C$11*Mix2011!G26,0)</f>
        <v>55488</v>
      </c>
      <c r="H26" s="34">
        <f>ROUND($C$11*Mix2011!H26,0)</f>
        <v>58221</v>
      </c>
      <c r="I26" s="34">
        <f>ROUND($C$11*Mix2011!I26,0)</f>
        <v>55523</v>
      </c>
      <c r="J26" s="34">
        <f>ROUND($C$11*Mix2011!J26,0)</f>
        <v>59098</v>
      </c>
      <c r="K26" s="34">
        <f>ROUND($C$11*Mix2011!K26,0)</f>
        <v>61721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ROUND($C$11*Mix2011!G27,0)</f>
        <v>56597</v>
      </c>
      <c r="H27" s="34">
        <f>ROUND($C$11*Mix2011!H27,0)</f>
        <v>59385</v>
      </c>
      <c r="I27" s="34">
        <f>ROUND($C$11*Mix2011!I27,0)</f>
        <v>56634</v>
      </c>
      <c r="J27" s="34">
        <f>ROUND($C$11*Mix2011!J27,0)</f>
        <v>60279</v>
      </c>
      <c r="K27" s="34">
        <f>ROUND($C$11*Mix2011!K27,0)</f>
        <v>62955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Mix2011!B32</f>
        <v>LEAP Document 1 is referenced in the Legislative Conference 2011-13 Omnibus Operating Budget.</v>
      </c>
    </row>
    <row r="33" ht="18.75">
      <c r="B33" s="45"/>
    </row>
  </sheetData>
  <sheetProtection/>
  <printOptions horizontalCentered="1"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50" t="str">
        <f>Mix2011!A1</f>
        <v>- Legislative Conference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Mix2011!K2</f>
        <v>Date:  May 23, 2011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Mix2011!K3</f>
        <v>Time:  16:10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tr">
        <f>LEFT('Sals2011-12'!B6,18)&amp;RIGHT('Sals2011-12'!B6,2)&amp;"-"&amp;TEXT(VALUE(RIGHT('Sals2011-12'!B6,2))+1,"00")</f>
        <v>For School Year 2012-13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</row>
    <row r="9" spans="2:11" ht="30" customHeight="1">
      <c r="B9" s="47" t="s">
        <v>31</v>
      </c>
      <c r="C9"/>
      <c r="D9" s="8"/>
      <c r="E9" s="8"/>
      <c r="F9" s="8"/>
      <c r="G9" s="8"/>
      <c r="H9" s="8"/>
      <c r="I9" s="8"/>
      <c r="J9" s="8"/>
      <c r="K9" s="47" t="s">
        <v>1</v>
      </c>
    </row>
    <row r="10" spans="2:11" ht="30" customHeight="1"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</row>
    <row r="11" spans="2:12" s="33" customFormat="1" ht="30" customHeight="1">
      <c r="B11" s="34" t="s">
        <v>10</v>
      </c>
      <c r="C11" s="34">
        <f>'Sals2011-12'!C11</f>
        <v>33401</v>
      </c>
      <c r="D11" s="34">
        <f>ROUND($C$11*Mix2011!D11,0)</f>
        <v>34303</v>
      </c>
      <c r="E11" s="34">
        <f>ROUND($C$11*Mix2011!E11,0)</f>
        <v>35238</v>
      </c>
      <c r="F11" s="34">
        <f>ROUND($C$11*Mix2011!F11,0)</f>
        <v>36175</v>
      </c>
      <c r="G11" s="34">
        <f>ROUND($C$11*Mix2011!G11,0)</f>
        <v>39180</v>
      </c>
      <c r="H11" s="34">
        <f>ROUND($C$11*Mix2011!H11,0)</f>
        <v>41116</v>
      </c>
      <c r="I11" s="34">
        <f>ROUND($C$11*Mix2011!I11,0)</f>
        <v>40045</v>
      </c>
      <c r="J11" s="34">
        <f>ROUND($C$11*Mix2011!J11,0)</f>
        <v>43051</v>
      </c>
      <c r="K11" s="34">
        <f>ROUND($C$11*Mix2011!K11,0)</f>
        <v>44989</v>
      </c>
      <c r="L11" s="36"/>
    </row>
    <row r="12" spans="2:12" s="33" customFormat="1" ht="30" customHeight="1">
      <c r="B12" s="34" t="s">
        <v>11</v>
      </c>
      <c r="C12" s="34">
        <f>ROUND($C$11*Mix2011!C12,0)</f>
        <v>33851</v>
      </c>
      <c r="D12" s="34">
        <f>ROUND($C$11*Mix2011!D12,0)</f>
        <v>34765</v>
      </c>
      <c r="E12" s="34">
        <f>ROUND($C$11*Mix2011!E12,0)</f>
        <v>35712</v>
      </c>
      <c r="F12" s="34">
        <f>ROUND($C$11*Mix2011!F12,0)</f>
        <v>36690</v>
      </c>
      <c r="G12" s="34">
        <f>ROUND($C$11*Mix2011!G12,0)</f>
        <v>39727</v>
      </c>
      <c r="H12" s="34">
        <f>ROUND($C$11*Mix2011!H12,0)</f>
        <v>41652</v>
      </c>
      <c r="I12" s="34">
        <f>ROUND($C$11*Mix2011!I12,0)</f>
        <v>40490</v>
      </c>
      <c r="J12" s="34">
        <f>ROUND($C$11*Mix2011!J12,0)</f>
        <v>43527</v>
      </c>
      <c r="K12" s="34">
        <f>ROUND($C$11*Mix2011!K12,0)</f>
        <v>45452</v>
      </c>
      <c r="L12" s="36"/>
    </row>
    <row r="13" spans="2:12" s="33" customFormat="1" ht="30" customHeight="1">
      <c r="B13" s="34" t="s">
        <v>12</v>
      </c>
      <c r="C13" s="34">
        <f>ROUND($C$11*Mix2011!C13,0)</f>
        <v>34279</v>
      </c>
      <c r="D13" s="34">
        <f>ROUND($C$11*Mix2011!D13,0)</f>
        <v>35202</v>
      </c>
      <c r="E13" s="34">
        <f>ROUND($C$11*Mix2011!E13,0)</f>
        <v>36159</v>
      </c>
      <c r="F13" s="34">
        <f>ROUND($C$11*Mix2011!F13,0)</f>
        <v>37212</v>
      </c>
      <c r="G13" s="34">
        <f>ROUND($C$11*Mix2011!G13,0)</f>
        <v>40241</v>
      </c>
      <c r="H13" s="34">
        <f>ROUND($C$11*Mix2011!H13,0)</f>
        <v>42186</v>
      </c>
      <c r="I13" s="34">
        <f>ROUND($C$11*Mix2011!I13,0)</f>
        <v>40938</v>
      </c>
      <c r="J13" s="34">
        <f>ROUND($C$11*Mix2011!J13,0)</f>
        <v>43966</v>
      </c>
      <c r="K13" s="34">
        <f>ROUND($C$11*Mix2011!K13,0)</f>
        <v>45912</v>
      </c>
      <c r="L13" s="36"/>
    </row>
    <row r="14" spans="2:12" s="33" customFormat="1" ht="30" customHeight="1">
      <c r="B14" s="34" t="s">
        <v>13</v>
      </c>
      <c r="C14" s="34">
        <f>ROUND($C$11*Mix2011!C14,0)</f>
        <v>34720</v>
      </c>
      <c r="D14" s="34">
        <f>ROUND($C$11*Mix2011!D14,0)</f>
        <v>35653</v>
      </c>
      <c r="E14" s="34">
        <f>ROUND($C$11*Mix2011!E14,0)</f>
        <v>36620</v>
      </c>
      <c r="F14" s="34">
        <f>ROUND($C$11*Mix2011!F14,0)</f>
        <v>37706</v>
      </c>
      <c r="G14" s="34">
        <f>ROUND($C$11*Mix2011!G14,0)</f>
        <v>40729</v>
      </c>
      <c r="H14" s="34">
        <f>ROUND($C$11*Mix2011!H14,0)</f>
        <v>42722</v>
      </c>
      <c r="I14" s="34">
        <f>ROUND($C$11*Mix2011!I14,0)</f>
        <v>41363</v>
      </c>
      <c r="J14" s="34">
        <f>ROUND($C$11*Mix2011!J14,0)</f>
        <v>44384</v>
      </c>
      <c r="K14" s="34">
        <f>ROUND($C$11*Mix2011!K14,0)</f>
        <v>46377</v>
      </c>
      <c r="L14" s="36"/>
    </row>
    <row r="15" spans="2:12" s="33" customFormat="1" ht="30" customHeight="1">
      <c r="B15" s="34" t="s">
        <v>14</v>
      </c>
      <c r="C15" s="34">
        <f>ROUND($C$11*Mix2011!C15,0)</f>
        <v>35153</v>
      </c>
      <c r="D15" s="34">
        <f>ROUND($C$11*Mix2011!D15,0)</f>
        <v>36127</v>
      </c>
      <c r="E15" s="34">
        <f>ROUND($C$11*Mix2011!E15,0)</f>
        <v>37099</v>
      </c>
      <c r="F15" s="34">
        <f>ROUND($C$11*Mix2011!F15,0)</f>
        <v>38224</v>
      </c>
      <c r="G15" s="34">
        <f>ROUND($C$11*Mix2011!G15,0)</f>
        <v>41264</v>
      </c>
      <c r="H15" s="34">
        <f>ROUND($C$11*Mix2011!H15,0)</f>
        <v>43271</v>
      </c>
      <c r="I15" s="34">
        <f>ROUND($C$11*Mix2011!I15,0)</f>
        <v>41808</v>
      </c>
      <c r="J15" s="34">
        <f>ROUND($C$11*Mix2011!J15,0)</f>
        <v>44849</v>
      </c>
      <c r="K15" s="34">
        <f>ROUND($C$11*Mix2011!K15,0)</f>
        <v>46857</v>
      </c>
      <c r="L15" s="36"/>
    </row>
    <row r="16" spans="2:12" s="33" customFormat="1" ht="30" customHeight="1">
      <c r="B16" s="34" t="s">
        <v>15</v>
      </c>
      <c r="C16" s="34">
        <f>ROUND($C$11*Mix2011!C16,0)</f>
        <v>35600</v>
      </c>
      <c r="D16" s="34">
        <f>ROUND($C$11*Mix2011!D16,0)</f>
        <v>36578</v>
      </c>
      <c r="E16" s="34">
        <f>ROUND($C$11*Mix2011!E16,0)</f>
        <v>37561</v>
      </c>
      <c r="F16" s="34">
        <f>ROUND($C$11*Mix2011!F16,0)</f>
        <v>38748</v>
      </c>
      <c r="G16" s="34">
        <f>ROUND($C$11*Mix2011!G16,0)</f>
        <v>41777</v>
      </c>
      <c r="H16" s="34">
        <f>ROUND($C$11*Mix2011!H16,0)</f>
        <v>43824</v>
      </c>
      <c r="I16" s="34">
        <f>ROUND($C$11*Mix2011!I16,0)</f>
        <v>42261</v>
      </c>
      <c r="J16" s="34">
        <f>ROUND($C$11*Mix2011!J16,0)</f>
        <v>45291</v>
      </c>
      <c r="K16" s="34">
        <f>ROUND($C$11*Mix2011!K16,0)</f>
        <v>47339</v>
      </c>
      <c r="L16" s="36"/>
    </row>
    <row r="17" spans="2:12" s="33" customFormat="1" ht="30" customHeight="1">
      <c r="B17" s="34" t="s">
        <v>16</v>
      </c>
      <c r="C17" s="34">
        <f>ROUND($C$11*Mix2011!C17,0)</f>
        <v>36060</v>
      </c>
      <c r="D17" s="34">
        <f>ROUND($C$11*Mix2011!D17,0)</f>
        <v>37017</v>
      </c>
      <c r="E17" s="34">
        <f>ROUND($C$11*Mix2011!E17,0)</f>
        <v>38032</v>
      </c>
      <c r="F17" s="34">
        <f>ROUND($C$11*Mix2011!F17,0)</f>
        <v>39279</v>
      </c>
      <c r="G17" s="34">
        <f>ROUND($C$11*Mix2011!G17,0)</f>
        <v>42293</v>
      </c>
      <c r="H17" s="34">
        <f>ROUND($C$11*Mix2011!H17,0)</f>
        <v>44352</v>
      </c>
      <c r="I17" s="34">
        <f>ROUND($C$11*Mix2011!I17,0)</f>
        <v>42725</v>
      </c>
      <c r="J17" s="34">
        <f>ROUND($C$11*Mix2011!J17,0)</f>
        <v>45740</v>
      </c>
      <c r="K17" s="34">
        <f>ROUND($C$11*Mix2011!K17,0)</f>
        <v>47797</v>
      </c>
      <c r="L17" s="36"/>
    </row>
    <row r="18" spans="2:12" s="33" customFormat="1" ht="30" customHeight="1">
      <c r="B18" s="34" t="s">
        <v>17</v>
      </c>
      <c r="C18" s="34">
        <f>ROUND($C$11*Mix2011!C18,0)</f>
        <v>36868</v>
      </c>
      <c r="D18" s="34">
        <f>ROUND($C$11*Mix2011!D18,0)</f>
        <v>37839</v>
      </c>
      <c r="E18" s="34">
        <f>ROUND($C$11*Mix2011!E18,0)</f>
        <v>38868</v>
      </c>
      <c r="F18" s="34">
        <f>ROUND($C$11*Mix2011!F18,0)</f>
        <v>40182</v>
      </c>
      <c r="G18" s="34">
        <f>ROUND($C$11*Mix2011!G18,0)</f>
        <v>43241</v>
      </c>
      <c r="H18" s="34">
        <f>ROUND($C$11*Mix2011!H18,0)</f>
        <v>45356</v>
      </c>
      <c r="I18" s="34">
        <f>ROUND($C$11*Mix2011!I18,0)</f>
        <v>43594</v>
      </c>
      <c r="J18" s="34">
        <f>ROUND($C$11*Mix2011!J18,0)</f>
        <v>46652</v>
      </c>
      <c r="K18" s="34">
        <f>ROUND($C$11*Mix2011!K18,0)</f>
        <v>48768</v>
      </c>
      <c r="L18" s="36"/>
    </row>
    <row r="19" spans="2:12" s="33" customFormat="1" ht="30" customHeight="1">
      <c r="B19" s="34" t="s">
        <v>18</v>
      </c>
      <c r="C19" s="34">
        <f>ROUND($C$11*Mix2011!C19,0)</f>
        <v>38050</v>
      </c>
      <c r="D19" s="34">
        <f>ROUND($C$11*Mix2011!D19,0)</f>
        <v>39074</v>
      </c>
      <c r="E19" s="34">
        <f>ROUND($C$11*Mix2011!E19,0)</f>
        <v>40127</v>
      </c>
      <c r="F19" s="34">
        <f>ROUND($C$11*Mix2011!F19,0)</f>
        <v>41550</v>
      </c>
      <c r="G19" s="34">
        <f>ROUND($C$11*Mix2011!G19,0)</f>
        <v>44651</v>
      </c>
      <c r="H19" s="34">
        <f>ROUND($C$11*Mix2011!H19,0)</f>
        <v>46844</v>
      </c>
      <c r="I19" s="34">
        <f>ROUND($C$11*Mix2011!I19,0)</f>
        <v>44961</v>
      </c>
      <c r="J19" s="34">
        <f>ROUND($C$11*Mix2011!J19,0)</f>
        <v>48063</v>
      </c>
      <c r="K19" s="34">
        <f>ROUND($C$11*Mix2011!K19,0)</f>
        <v>50254</v>
      </c>
      <c r="L19" s="36"/>
    </row>
    <row r="20" spans="2:12" s="33" customFormat="1" ht="30" customHeight="1">
      <c r="B20" s="34" t="s">
        <v>19</v>
      </c>
      <c r="C20" s="34"/>
      <c r="D20" s="34">
        <f>ROUND($C$11*Mix2011!D20,0)</f>
        <v>40353</v>
      </c>
      <c r="E20" s="34">
        <f>ROUND($C$11*Mix2011!E20,0)</f>
        <v>41459</v>
      </c>
      <c r="F20" s="34">
        <f>ROUND($C$11*Mix2011!F20,0)</f>
        <v>42933</v>
      </c>
      <c r="G20" s="34">
        <f>ROUND($C$11*Mix2011!G20,0)</f>
        <v>46106</v>
      </c>
      <c r="H20" s="34">
        <f>ROUND($C$11*Mix2011!H20,0)</f>
        <v>48373</v>
      </c>
      <c r="I20" s="34">
        <f>ROUND($C$11*Mix2011!I20,0)</f>
        <v>46343</v>
      </c>
      <c r="J20" s="34">
        <f>ROUND($C$11*Mix2011!J20,0)</f>
        <v>49518</v>
      </c>
      <c r="K20" s="34">
        <f>ROUND($C$11*Mix2011!K20,0)</f>
        <v>51785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ROUND($C$11*Mix2011!E21,0)</f>
        <v>42806</v>
      </c>
      <c r="F21" s="34">
        <f>ROUND($C$11*Mix2011!F21,0)</f>
        <v>44387</v>
      </c>
      <c r="G21" s="34">
        <f>ROUND($C$11*Mix2011!G21,0)</f>
        <v>47602</v>
      </c>
      <c r="H21" s="34">
        <f>ROUND($C$11*Mix2011!H21,0)</f>
        <v>49945</v>
      </c>
      <c r="I21" s="34">
        <f>ROUND($C$11*Mix2011!I21,0)</f>
        <v>47798</v>
      </c>
      <c r="J21" s="34">
        <f>ROUND($C$11*Mix2011!J21,0)</f>
        <v>51014</v>
      </c>
      <c r="K21" s="34">
        <f>ROUND($C$11*Mix2011!K21,0)</f>
        <v>53356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ROUND($C$11*Mix2011!F22,0)</f>
        <v>45883</v>
      </c>
      <c r="G22" s="34">
        <f>ROUND($C$11*Mix2011!G22,0)</f>
        <v>49169</v>
      </c>
      <c r="H22" s="34">
        <f>ROUND($C$11*Mix2011!H22,0)</f>
        <v>51558</v>
      </c>
      <c r="I22" s="34">
        <f>ROUND($C$11*Mix2011!I22,0)</f>
        <v>49295</v>
      </c>
      <c r="J22" s="34">
        <f>ROUND($C$11*Mix2011!J22,0)</f>
        <v>52581</v>
      </c>
      <c r="K22" s="34">
        <f>ROUND($C$11*Mix2011!K22,0)</f>
        <v>54969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ROUND($C$11*Mix2011!F23,0)</f>
        <v>47332</v>
      </c>
      <c r="G23" s="34">
        <f>ROUND($C$11*Mix2011!G23,0)</f>
        <v>50777</v>
      </c>
      <c r="H23" s="34">
        <f>ROUND($C$11*Mix2011!H23,0)</f>
        <v>53238</v>
      </c>
      <c r="I23" s="34">
        <f>ROUND($C$11*Mix2011!I23,0)</f>
        <v>50850</v>
      </c>
      <c r="J23" s="34">
        <f>ROUND($C$11*Mix2011!J23,0)</f>
        <v>54188</v>
      </c>
      <c r="K23" s="34">
        <f>ROUND($C$11*Mix2011!K23,0)</f>
        <v>56650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ROUND($C$11*Mix2011!G24,0)</f>
        <v>52425</v>
      </c>
      <c r="H24" s="34">
        <f>ROUND($C$11*Mix2011!H24,0)</f>
        <v>54959</v>
      </c>
      <c r="I24" s="34">
        <f>ROUND($C$11*Mix2011!I24,0)</f>
        <v>52460</v>
      </c>
      <c r="J24" s="34">
        <f>ROUND($C$11*Mix2011!J24,0)</f>
        <v>55836</v>
      </c>
      <c r="K24" s="34">
        <f>ROUND($C$11*Mix2011!K24,0)</f>
        <v>58370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ROUND($C$11*Mix2011!G25,0)</f>
        <v>54081</v>
      </c>
      <c r="H25" s="34">
        <f>ROUND($C$11*Mix2011!H25,0)</f>
        <v>56745</v>
      </c>
      <c r="I25" s="34">
        <f>ROUND($C$11*Mix2011!I25,0)</f>
        <v>54117</v>
      </c>
      <c r="J25" s="34">
        <f>ROUND($C$11*Mix2011!J25,0)</f>
        <v>57600</v>
      </c>
      <c r="K25" s="34">
        <f>ROUND($C$11*Mix2011!K25,0)</f>
        <v>60157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ROUND($C$11*Mix2011!G26,0)</f>
        <v>55488</v>
      </c>
      <c r="H26" s="34">
        <f>ROUND($C$11*Mix2011!H26,0)</f>
        <v>58221</v>
      </c>
      <c r="I26" s="34">
        <f>ROUND($C$11*Mix2011!I26,0)</f>
        <v>55523</v>
      </c>
      <c r="J26" s="34">
        <f>ROUND($C$11*Mix2011!J26,0)</f>
        <v>59098</v>
      </c>
      <c r="K26" s="34">
        <f>ROUND($C$11*Mix2011!K26,0)</f>
        <v>61721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ROUND($C$11*Mix2011!G27,0)</f>
        <v>56597</v>
      </c>
      <c r="H27" s="34">
        <f>ROUND($C$11*Mix2011!H27,0)</f>
        <v>59385</v>
      </c>
      <c r="I27" s="34">
        <f>ROUND($C$11*Mix2011!I27,0)</f>
        <v>56634</v>
      </c>
      <c r="J27" s="34">
        <f>ROUND($C$11*Mix2011!J27,0)</f>
        <v>60279</v>
      </c>
      <c r="K27" s="34">
        <f>ROUND($C$11*Mix2011!K27,0)</f>
        <v>62955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Mix2011!B32</f>
        <v>LEAP Document 1 is referenced in the Legislative Conference 2011-13 Omnibus Operating Budget.</v>
      </c>
    </row>
    <row r="33" ht="18.75">
      <c r="B33" s="45"/>
    </row>
  </sheetData>
  <sheetProtection/>
  <printOptions horizontalCentered="1"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Michael</dc:creator>
  <cp:keywords/>
  <dc:description/>
  <cp:lastModifiedBy>Michael Mann</cp:lastModifiedBy>
  <cp:lastPrinted>2011-04-09T21:03:52Z</cp:lastPrinted>
  <dcterms:created xsi:type="dcterms:W3CDTF">1996-12-14T00:06:07Z</dcterms:created>
  <dcterms:modified xsi:type="dcterms:W3CDTF">2011-11-28T16:26:03Z</dcterms:modified>
  <cp:category/>
  <cp:version/>
  <cp:contentType/>
  <cp:contentStatus/>
</cp:coreProperties>
</file>