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00" windowHeight="12465" firstSheet="2" activeTab="2"/>
  </bookViews>
  <sheets>
    <sheet name="YearsIncrements" sheetId="1" state="hidden" r:id="rId1"/>
    <sheet name="EdIncrements" sheetId="2" state="hidden" r:id="rId2"/>
    <sheet name="Mix2010" sheetId="3" r:id="rId3"/>
    <sheet name="Sals2015-16" sheetId="4" r:id="rId4"/>
    <sheet name="Sals2016-17" sheetId="5" r:id="rId5"/>
  </sheets>
  <definedNames>
    <definedName name="_xlnm.Print_Area" localSheetId="1">'EdIncrements'!$A$1:$L$32</definedName>
    <definedName name="_xlnm.Print_Area" localSheetId="2">'Mix2010'!$A$1:$L$33</definedName>
    <definedName name="_xlnm.Print_Area" localSheetId="3">'Sals2015-16'!$A$1:$L$33</definedName>
    <definedName name="_xlnm.Print_Area" localSheetId="4">'Sals2016-17'!$A$1:$L$33</definedName>
    <definedName name="_xlnm.Print_Area" localSheetId="0">'YearsIncrements'!$A$1:$L$32</definedName>
  </definedNames>
  <calcPr fullCalcOnLoad="1"/>
</workbook>
</file>

<file path=xl/sharedStrings.xml><?xml version="1.0" encoding="utf-8"?>
<sst xmlns="http://schemas.openxmlformats.org/spreadsheetml/2006/main" count="182" uniqueCount="46">
  <si>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</si>
  <si>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</si>
  <si>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</si>
  <si>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</si>
  <si>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</si>
  <si>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</si>
  <si>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</si>
  <si>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</si>
  <si>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</si>
  <si>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</si>
  <si>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</si>
  <si>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</si>
  <si>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</si>
  <si>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</si>
  <si>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</si>
  <si>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</si>
  <si>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</si>
  <si>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</si>
  <si>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</si>
  <si>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</si>
  <si>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</si>
  <si>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</si>
  <si>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</si>
  <si>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</si>
  <si>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</si>
  <si>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</si>
  <si>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</si>
  <si>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</si>
  <si>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</si>
  <si>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</si>
  <si>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</si>
  <si>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</si>
  <si>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</si>
  <si>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</si>
  <si>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</si>
  <si>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</si>
  <si>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</si>
  <si>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</si>
  <si>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</si>
  <si>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</si>
  <si>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LEAP Document 1</t>
  </si>
  <si>
    <t>For School Year 2016-17</t>
  </si>
  <si>
    <t>For School Year 2015-16</t>
  </si>
  <si>
    <t>House Appropriations Chair 2015 Proposal</t>
  </si>
  <si>
    <t>Date: March 20, 2015</t>
  </si>
  <si>
    <t xml:space="preserve">Time:  08:06 hours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</si>
</sst>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  <numFmt numFmtId="179" formatCode="#,##0.000000_);\(#,##0.000000\)"/>
    <numFmt numFmtId="180" formatCode="#,##0.0000000_);\(#,##0.0000000\)"/>
    <numFmt numFmtId="181" formatCode="0.0000%"/>
  </numFmts>
  <fonts count="45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DUTCH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33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33" borderId="0" xfId="0" applyFont="1" applyFill="1" applyAlignment="1">
      <alignment horizontal="center"/>
    </xf>
    <xf numFmtId="167" fontId="8" fillId="33" borderId="0" xfId="0" applyFont="1" applyFill="1" applyAlignment="1">
      <alignment horizontal="centerContinuous"/>
    </xf>
    <xf numFmtId="167" fontId="8" fillId="33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0" xfId="0" applyFont="1" applyBorder="1" applyAlignment="1">
      <alignment horizontal="centerContinuous"/>
    </xf>
    <xf numFmtId="164" fontId="4" fillId="0" borderId="11" xfId="0" applyNumberFormat="1" applyFont="1" applyBorder="1" applyAlignment="1" applyProtection="1">
      <alignment horizontal="centerContinuous"/>
      <protection/>
    </xf>
    <xf numFmtId="164" fontId="4" fillId="0" borderId="12" xfId="0" applyNumberFormat="1" applyFont="1" applyBorder="1" applyAlignment="1" applyProtection="1">
      <alignment horizontal="centerContinuous"/>
      <protection/>
    </xf>
    <xf numFmtId="167" fontId="9" fillId="0" borderId="13" xfId="0" applyFont="1" applyBorder="1" applyAlignment="1">
      <alignment horizontal="centerContinuous"/>
    </xf>
    <xf numFmtId="164" fontId="4" fillId="0" borderId="14" xfId="0" applyNumberFormat="1" applyFont="1" applyBorder="1" applyAlignment="1" applyProtection="1">
      <alignment horizontal="centerContinuous"/>
      <protection/>
    </xf>
    <xf numFmtId="164" fontId="4" fillId="0" borderId="15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57" applyNumberFormat="1" applyFont="1" applyAlignment="1" applyProtection="1">
      <alignment horizontal="center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0" xfId="0" applyFont="1" applyBorder="1" applyAlignment="1">
      <alignment horizontal="centerContinuous" vertical="center"/>
    </xf>
    <xf numFmtId="164" fontId="4" fillId="0" borderId="11" xfId="0" applyNumberFormat="1" applyFont="1" applyBorder="1" applyAlignment="1" applyProtection="1">
      <alignment horizontal="centerContinuous" vertical="center"/>
      <protection/>
    </xf>
    <xf numFmtId="164" fontId="4" fillId="0" borderId="12" xfId="0" applyNumberFormat="1" applyFont="1" applyBorder="1" applyAlignment="1" applyProtection="1">
      <alignment horizontal="centerContinuous" vertical="center"/>
      <protection/>
    </xf>
    <xf numFmtId="167" fontId="9" fillId="0" borderId="13" xfId="0" applyFont="1" applyBorder="1" applyAlignment="1">
      <alignment horizontal="centerContinuous" vertical="center"/>
    </xf>
    <xf numFmtId="164" fontId="4" fillId="0" borderId="14" xfId="0" applyNumberFormat="1" applyFont="1" applyBorder="1" applyAlignment="1" applyProtection="1">
      <alignment horizontal="centerContinuous" vertical="center"/>
      <protection/>
    </xf>
    <xf numFmtId="164" fontId="4" fillId="0" borderId="15" xfId="0" applyNumberFormat="1" applyFont="1" applyBorder="1" applyAlignment="1" applyProtection="1">
      <alignment horizontal="centerContinuous" vertical="center"/>
      <protection/>
    </xf>
    <xf numFmtId="167" fontId="7" fillId="0" borderId="0" xfId="0" applyFont="1" applyAlignment="1">
      <alignment horizontal="left" vertical="center"/>
    </xf>
    <xf numFmtId="167" fontId="11" fillId="0" borderId="0" xfId="0" applyFont="1" applyAlignment="1">
      <alignment/>
    </xf>
    <xf numFmtId="167" fontId="6" fillId="34" borderId="0" xfId="0" applyFont="1" applyFill="1" applyAlignment="1">
      <alignment horizontal="center"/>
    </xf>
    <xf numFmtId="167" fontId="8" fillId="34" borderId="0" xfId="0" applyFont="1" applyFill="1" applyAlignment="1">
      <alignment horizontal="center"/>
    </xf>
    <xf numFmtId="0" fontId="10" fillId="0" borderId="0" xfId="0" applyNumberFormat="1" applyFont="1" applyAlignment="1" quotePrefix="1">
      <alignment horizontal="centerContinuous"/>
    </xf>
    <xf numFmtId="167" fontId="10" fillId="0" borderId="0" xfId="0" applyFont="1" applyAlignment="1" quotePrefix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2" t="e">
        <f>#REF!/#REF!-1</f>
        <v>#REF!</v>
      </c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32" t="e">
        <f>#REF!/#REF!-1</f>
        <v>#REF!</v>
      </c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32" t="e">
        <f>#REF!/#REF!-1</f>
        <v>#REF!</v>
      </c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32" t="e">
        <f>#REF!/#REF!-1</f>
        <v>#REF!</v>
      </c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32" t="e">
        <f>#REF!/#REF!-1</f>
        <v>#REF!</v>
      </c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32" t="e">
        <f>#REF!/#REF!-1</f>
        <v>#REF!</v>
      </c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32" t="e">
        <f>#REF!/#REF!-1</f>
        <v>#REF!</v>
      </c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32" t="e">
        <f>#REF!/#REF!-1</f>
        <v>#REF!</v>
      </c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 t="e">
        <f>#REF!/#REF!-1</f>
        <v>#REF!</v>
      </c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 t="e">
        <f>#REF!/#REF!-1</f>
        <v>#REF!</v>
      </c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 t="e">
        <f>#REF!/#REF!-1</f>
        <v>#REF!</v>
      </c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 t="e">
        <f>#REF!/#REF!-1</f>
        <v>#REF!</v>
      </c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 t="e">
        <f>#REF!/#REF!-1</f>
        <v>#REF!</v>
      </c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 t="e">
        <f>#REF!/#REF!-1</f>
        <v>#REF!</v>
      </c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 t="e">
        <f>#REF!/#REF!-1</f>
        <v>#REF!</v>
      </c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 t="e">
        <f>#REF!/#REF!-1</f>
        <v>#REF!</v>
      </c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2" t="e">
        <f>#REF!/#REF!-1</f>
        <v>#REF!</v>
      </c>
      <c r="E12" s="32" t="e">
        <f>#REF!/#REF!-1</f>
        <v>#REF!</v>
      </c>
      <c r="F12" s="32" t="e">
        <f>#REF!/#REF!-1</f>
        <v>#REF!</v>
      </c>
      <c r="G12" s="32" t="e">
        <f>#REF!/#REF!-1</f>
        <v>#REF!</v>
      </c>
      <c r="H12" s="32" t="e">
        <f>#REF!/#REF!-1</f>
        <v>#REF!</v>
      </c>
      <c r="I12" s="32" t="e">
        <f>#REF!/#REF!-1</f>
        <v>#REF!</v>
      </c>
      <c r="J12" s="32" t="e">
        <f>#REF!/#REF!-1</f>
        <v>#REF!</v>
      </c>
      <c r="K12" s="32" t="e">
        <f>#REF!/#REF!-1</f>
        <v>#REF!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/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/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/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/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/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/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/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/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tabSelected="1" defaultGridColor="0" zoomScale="60" zoomScaleNormal="60" zoomScalePageLayoutView="0" colorId="22" workbookViewId="0" topLeftCell="A1">
      <pane xSplit="2" ySplit="10" topLeftCell="C11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1" sqref="A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49" t="s">
        <v>43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K2" s="3" t="s">
        <v>44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K3" s="3" t="s">
        <v>45</v>
      </c>
      <c r="L3" s="1"/>
    </row>
    <row r="4" spans="1:12" ht="30" customHeight="1">
      <c r="A4" s="1"/>
      <c r="B4" s="4" t="s">
        <v>40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C9" s="8"/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5">
        <v>1</v>
      </c>
      <c r="D11" s="35">
        <v>1.02701</v>
      </c>
      <c r="E11" s="35">
        <v>1.05499</v>
      </c>
      <c r="F11" s="35">
        <v>1.08304</v>
      </c>
      <c r="G11" s="35">
        <v>1.17303</v>
      </c>
      <c r="H11" s="35">
        <v>1.23099</v>
      </c>
      <c r="I11" s="35">
        <v>1.19891</v>
      </c>
      <c r="J11" s="35">
        <v>1.28891</v>
      </c>
      <c r="K11" s="35">
        <v>1.34693</v>
      </c>
      <c r="L11" s="36"/>
    </row>
    <row r="12" spans="1:12" s="37" customFormat="1" ht="30" customHeight="1">
      <c r="A12" s="33"/>
      <c r="B12" s="34" t="s">
        <v>11</v>
      </c>
      <c r="C12" s="35">
        <v>1.01346</v>
      </c>
      <c r="D12" s="35">
        <v>1.04084</v>
      </c>
      <c r="E12" s="35">
        <v>1.06918</v>
      </c>
      <c r="F12" s="35">
        <v>1.09846</v>
      </c>
      <c r="G12" s="35">
        <v>1.18939</v>
      </c>
      <c r="H12" s="35">
        <v>1.24704</v>
      </c>
      <c r="I12" s="35">
        <v>1.21224</v>
      </c>
      <c r="J12" s="35">
        <v>1.30317</v>
      </c>
      <c r="K12" s="35">
        <v>1.36079</v>
      </c>
      <c r="L12" s="36"/>
    </row>
    <row r="13" spans="1:12" s="37" customFormat="1" ht="30" customHeight="1">
      <c r="A13" s="33"/>
      <c r="B13" s="34" t="s">
        <v>12</v>
      </c>
      <c r="C13" s="35">
        <v>1.02628</v>
      </c>
      <c r="D13" s="35">
        <v>1.05393</v>
      </c>
      <c r="E13" s="35">
        <v>1.08257</v>
      </c>
      <c r="F13" s="35">
        <v>1.11411</v>
      </c>
      <c r="G13" s="35">
        <v>1.20478</v>
      </c>
      <c r="H13" s="35">
        <v>1.26303</v>
      </c>
      <c r="I13" s="35">
        <v>1.22566</v>
      </c>
      <c r="J13" s="35">
        <v>1.31632</v>
      </c>
      <c r="K13" s="35">
        <v>1.37458</v>
      </c>
      <c r="L13" s="36"/>
    </row>
    <row r="14" spans="1:12" s="37" customFormat="1" ht="30" customHeight="1">
      <c r="A14" s="33"/>
      <c r="B14" s="34" t="s">
        <v>13</v>
      </c>
      <c r="C14" s="35">
        <v>1.0395</v>
      </c>
      <c r="D14" s="35">
        <v>1.06741</v>
      </c>
      <c r="E14" s="35">
        <v>1.09636</v>
      </c>
      <c r="F14" s="35">
        <v>1.1289</v>
      </c>
      <c r="G14" s="35">
        <v>1.2194</v>
      </c>
      <c r="H14" s="35">
        <v>1.27905</v>
      </c>
      <c r="I14" s="35">
        <v>1.23838</v>
      </c>
      <c r="J14" s="35">
        <v>1.32881</v>
      </c>
      <c r="K14" s="35">
        <v>1.3885</v>
      </c>
      <c r="L14" s="36"/>
    </row>
    <row r="15" spans="1:12" s="37" customFormat="1" ht="30" customHeight="1">
      <c r="A15" s="33"/>
      <c r="B15" s="34" t="s">
        <v>14</v>
      </c>
      <c r="C15" s="35">
        <v>1.05246</v>
      </c>
      <c r="D15" s="35">
        <v>1.0816</v>
      </c>
      <c r="E15" s="35">
        <v>1.11072</v>
      </c>
      <c r="F15" s="35">
        <v>1.14439</v>
      </c>
      <c r="G15" s="35">
        <v>1.23542</v>
      </c>
      <c r="H15" s="35">
        <v>1.29551</v>
      </c>
      <c r="I15" s="35">
        <v>1.25171</v>
      </c>
      <c r="J15" s="35">
        <v>1.34274</v>
      </c>
      <c r="K15" s="35">
        <v>1.40286</v>
      </c>
      <c r="L15" s="36"/>
    </row>
    <row r="16" spans="1:12" s="37" customFormat="1" ht="30" customHeight="1">
      <c r="A16" s="33"/>
      <c r="B16" s="34" t="s">
        <v>15</v>
      </c>
      <c r="C16" s="35">
        <v>1.06585</v>
      </c>
      <c r="D16" s="35">
        <v>1.09513</v>
      </c>
      <c r="E16" s="35">
        <v>1.12454</v>
      </c>
      <c r="F16" s="35">
        <v>1.16008</v>
      </c>
      <c r="G16" s="35">
        <v>1.25077</v>
      </c>
      <c r="H16" s="35">
        <v>1.31206</v>
      </c>
      <c r="I16" s="35">
        <v>1.26526</v>
      </c>
      <c r="J16" s="35">
        <v>1.35599</v>
      </c>
      <c r="K16" s="35">
        <v>1.41728</v>
      </c>
      <c r="L16" s="36"/>
    </row>
    <row r="17" spans="1:12" s="37" customFormat="1" ht="30" customHeight="1">
      <c r="A17" s="33"/>
      <c r="B17" s="34" t="s">
        <v>16</v>
      </c>
      <c r="C17" s="35">
        <v>1.07961</v>
      </c>
      <c r="D17" s="35">
        <v>1.10825</v>
      </c>
      <c r="E17" s="35">
        <v>1.13866</v>
      </c>
      <c r="F17" s="35">
        <v>1.17597</v>
      </c>
      <c r="G17" s="35">
        <v>1.26623</v>
      </c>
      <c r="H17" s="35">
        <v>1.32785</v>
      </c>
      <c r="I17" s="35">
        <v>1.27915</v>
      </c>
      <c r="J17" s="35">
        <v>1.36942</v>
      </c>
      <c r="K17" s="35">
        <v>1.431</v>
      </c>
      <c r="L17" s="36"/>
    </row>
    <row r="18" spans="1:12" s="37" customFormat="1" ht="30" customHeight="1">
      <c r="A18" s="33"/>
      <c r="B18" s="34" t="s">
        <v>17</v>
      </c>
      <c r="C18" s="35">
        <v>1.10379</v>
      </c>
      <c r="D18" s="35">
        <v>1.13286</v>
      </c>
      <c r="E18" s="35">
        <v>1.16367</v>
      </c>
      <c r="F18" s="35">
        <v>1.20301</v>
      </c>
      <c r="G18" s="35">
        <v>1.29461</v>
      </c>
      <c r="H18" s="35">
        <v>1.35793</v>
      </c>
      <c r="I18" s="35">
        <v>1.30517</v>
      </c>
      <c r="J18" s="35">
        <v>1.39673</v>
      </c>
      <c r="K18" s="35">
        <v>1.46008</v>
      </c>
      <c r="L18" s="36"/>
    </row>
    <row r="19" spans="1:12" s="37" customFormat="1" ht="30" customHeight="1">
      <c r="A19" s="33"/>
      <c r="B19" s="34" t="s">
        <v>18</v>
      </c>
      <c r="C19" s="35">
        <v>1.13919</v>
      </c>
      <c r="D19" s="35">
        <v>1.16984</v>
      </c>
      <c r="E19" s="35">
        <v>1.20138</v>
      </c>
      <c r="F19" s="35">
        <v>1.24398</v>
      </c>
      <c r="G19" s="35">
        <v>1.33681</v>
      </c>
      <c r="H19" s="35">
        <v>1.40246</v>
      </c>
      <c r="I19" s="35">
        <v>1.3461</v>
      </c>
      <c r="J19" s="35">
        <v>1.43896</v>
      </c>
      <c r="K19" s="35">
        <v>1.50458</v>
      </c>
      <c r="L19" s="36"/>
    </row>
    <row r="20" spans="1:12" s="37" customFormat="1" ht="30" customHeight="1">
      <c r="A20" s="33"/>
      <c r="B20" s="34" t="s">
        <v>19</v>
      </c>
      <c r="C20" s="35"/>
      <c r="D20" s="35">
        <v>1.20814</v>
      </c>
      <c r="E20" s="35">
        <v>1.24125</v>
      </c>
      <c r="F20" s="35">
        <v>1.28538</v>
      </c>
      <c r="G20" s="35">
        <v>1.38038</v>
      </c>
      <c r="H20" s="35">
        <v>1.44826</v>
      </c>
      <c r="I20" s="35">
        <v>1.38747</v>
      </c>
      <c r="J20" s="35">
        <v>1.48253</v>
      </c>
      <c r="K20" s="35">
        <v>1.55041</v>
      </c>
      <c r="L20" s="36"/>
    </row>
    <row r="21" spans="1:12" s="37" customFormat="1" ht="30" customHeight="1">
      <c r="A21" s="33"/>
      <c r="B21" s="34" t="s">
        <v>20</v>
      </c>
      <c r="C21" s="35"/>
      <c r="D21" s="35"/>
      <c r="E21" s="35">
        <v>1.28158</v>
      </c>
      <c r="F21" s="35">
        <v>1.32891</v>
      </c>
      <c r="G21" s="35">
        <v>1.42517</v>
      </c>
      <c r="H21" s="35">
        <v>1.49532</v>
      </c>
      <c r="I21" s="35">
        <v>1.43104</v>
      </c>
      <c r="J21" s="35">
        <v>1.52733</v>
      </c>
      <c r="K21" s="35">
        <v>1.59744</v>
      </c>
      <c r="L21" s="36"/>
    </row>
    <row r="22" spans="1:12" s="37" customFormat="1" ht="30" customHeight="1">
      <c r="A22" s="33"/>
      <c r="B22" s="34" t="s">
        <v>21</v>
      </c>
      <c r="C22" s="35"/>
      <c r="D22" s="35"/>
      <c r="E22" s="35"/>
      <c r="F22" s="35">
        <v>1.37371</v>
      </c>
      <c r="G22" s="35">
        <v>1.47207</v>
      </c>
      <c r="H22" s="35">
        <v>1.54362</v>
      </c>
      <c r="I22" s="35">
        <v>1.47584</v>
      </c>
      <c r="J22" s="35">
        <v>1.57423</v>
      </c>
      <c r="K22" s="35">
        <v>1.64574</v>
      </c>
      <c r="L22" s="36"/>
    </row>
    <row r="23" spans="1:12" s="37" customFormat="1" ht="30" customHeight="1">
      <c r="A23" s="33"/>
      <c r="B23" s="34" t="s">
        <v>22</v>
      </c>
      <c r="C23" s="35"/>
      <c r="D23" s="35"/>
      <c r="E23" s="35"/>
      <c r="F23" s="35">
        <v>1.41708</v>
      </c>
      <c r="G23" s="35">
        <v>1.52023</v>
      </c>
      <c r="H23" s="35">
        <v>1.59391</v>
      </c>
      <c r="I23" s="35">
        <v>1.5224</v>
      </c>
      <c r="J23" s="35">
        <v>1.62236</v>
      </c>
      <c r="K23" s="35">
        <v>1.69607</v>
      </c>
      <c r="L23" s="36"/>
    </row>
    <row r="24" spans="1:12" s="37" customFormat="1" ht="30" customHeight="1">
      <c r="A24" s="33"/>
      <c r="B24" s="34" t="s">
        <v>23</v>
      </c>
      <c r="C24" s="35"/>
      <c r="D24" s="35"/>
      <c r="E24" s="35"/>
      <c r="F24" s="35"/>
      <c r="G24" s="35">
        <v>1.56956</v>
      </c>
      <c r="H24" s="35">
        <v>1.64544</v>
      </c>
      <c r="I24" s="35">
        <v>1.5706</v>
      </c>
      <c r="J24" s="35">
        <v>1.67169</v>
      </c>
      <c r="K24" s="35">
        <v>1.74756</v>
      </c>
      <c r="L24" s="36"/>
    </row>
    <row r="25" spans="1:12" s="37" customFormat="1" ht="30" customHeight="1">
      <c r="A25" s="33"/>
      <c r="B25" s="34" t="s">
        <v>24</v>
      </c>
      <c r="C25" s="35"/>
      <c r="D25" s="35"/>
      <c r="E25" s="35"/>
      <c r="F25" s="35"/>
      <c r="G25" s="35">
        <v>1.61913</v>
      </c>
      <c r="H25" s="35">
        <v>1.6989</v>
      </c>
      <c r="I25" s="35">
        <v>1.62022</v>
      </c>
      <c r="J25" s="35">
        <v>1.72451</v>
      </c>
      <c r="K25" s="35">
        <v>1.80105</v>
      </c>
      <c r="L25" s="36"/>
    </row>
    <row r="26" spans="1:12" s="37" customFormat="1" ht="30" customHeight="1">
      <c r="A26" s="33"/>
      <c r="B26" s="34">
        <v>15</v>
      </c>
      <c r="C26" s="35"/>
      <c r="D26" s="35"/>
      <c r="E26" s="35"/>
      <c r="F26" s="35"/>
      <c r="G26" s="35">
        <v>1.66126</v>
      </c>
      <c r="H26" s="35">
        <v>1.7431</v>
      </c>
      <c r="I26" s="35">
        <v>1.66233</v>
      </c>
      <c r="J26" s="35">
        <v>1.76934</v>
      </c>
      <c r="K26" s="35">
        <v>1.84788</v>
      </c>
      <c r="L26" s="36"/>
    </row>
    <row r="27" spans="1:12" s="37" customFormat="1" ht="30" customHeight="1">
      <c r="A27" s="33"/>
      <c r="B27" s="38" t="s">
        <v>36</v>
      </c>
      <c r="C27" s="35"/>
      <c r="D27" s="35"/>
      <c r="E27" s="35"/>
      <c r="F27" s="35"/>
      <c r="G27" s="35">
        <v>1.69447</v>
      </c>
      <c r="H27" s="35">
        <v>1.77794</v>
      </c>
      <c r="I27" s="35">
        <v>1.69557</v>
      </c>
      <c r="J27" s="35">
        <v>1.80472</v>
      </c>
      <c r="K27" s="35">
        <v>1.88482</v>
      </c>
      <c r="L27" s="36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spans="2:11" ht="18.75">
      <c r="B32" s="45" t="str">
        <f>"LEAP Document 1 is referenced in the "&amp;A1&amp;"."</f>
        <v>LEAP Document 1 is referenced in the House Appropriations Chair 2015 Proposal.</v>
      </c>
      <c r="C32" s="46"/>
      <c r="D32" s="46"/>
      <c r="E32" s="46"/>
      <c r="F32" s="46"/>
      <c r="G32" s="46"/>
      <c r="H32" s="46"/>
      <c r="I32" s="46"/>
      <c r="J32" s="46"/>
      <c r="K32" s="46"/>
    </row>
    <row r="33" spans="2:11" ht="18.75">
      <c r="B33" s="45"/>
      <c r="C33" s="46"/>
      <c r="D33" s="46"/>
      <c r="E33" s="46"/>
      <c r="F33" s="46"/>
      <c r="G33" s="46"/>
      <c r="H33" s="46"/>
      <c r="I33" s="46"/>
      <c r="J33" s="46"/>
      <c r="K33" s="46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3" max="13" width="9.875" style="0" customWidth="1"/>
    <col min="14" max="22" width="11.875" style="0" bestFit="1" customWidth="1"/>
    <col min="23" max="24" width="9.875" style="0" customWidth="1"/>
    <col min="25" max="25" width="3.875" style="0" customWidth="1"/>
    <col min="26" max="26" width="5.875" style="0" customWidth="1"/>
  </cols>
  <sheetData>
    <row r="1" spans="1:12" ht="15.75">
      <c r="A1" s="50" t="str">
        <f>Mix2010!$A$1</f>
        <v>House Appropriations Chair 2015 Proposal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6"/>
      <c r="K2" s="3" t="str">
        <f>Mix2010!K2</f>
        <v>Date: March 20, 2015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6"/>
      <c r="K3" s="3" t="str">
        <f>Mix2010!K3</f>
        <v>Time:  08:06 hours </v>
      </c>
      <c r="L3" s="1"/>
    </row>
    <row r="4" spans="1:12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5" t="s">
        <v>42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4">
        <f>ROUND(34048*1.03,0)</f>
        <v>35069</v>
      </c>
      <c r="D11" s="34">
        <f>ROUND($C$11*Mix2010!D11,0)</f>
        <v>36016</v>
      </c>
      <c r="E11" s="34">
        <f>ROUND($C$11*Mix2010!E11,0)</f>
        <v>36997</v>
      </c>
      <c r="F11" s="34">
        <f>ROUND($C$11*Mix2010!F11,0)</f>
        <v>37981</v>
      </c>
      <c r="G11" s="34">
        <f>ROUND($C$11*Mix2010!G11,0)</f>
        <v>41137</v>
      </c>
      <c r="H11" s="34">
        <f>ROUND($C$11*Mix2010!H11,0)</f>
        <v>43170</v>
      </c>
      <c r="I11" s="34">
        <f>ROUND($C$11*Mix2010!I11,0)</f>
        <v>42045</v>
      </c>
      <c r="J11" s="34">
        <f>ROUND($C$11*Mix2010!J11,0)</f>
        <v>45201</v>
      </c>
      <c r="K11" s="34">
        <f>ROUND($C$11*Mix2010!K11,0)</f>
        <v>47235</v>
      </c>
      <c r="L11" s="36"/>
    </row>
    <row r="12" spans="1:12" s="37" customFormat="1" ht="30" customHeight="1">
      <c r="A12" s="33"/>
      <c r="B12" s="34" t="s">
        <v>11</v>
      </c>
      <c r="C12" s="34">
        <f>ROUND($C$11*Mix2010!C12,0)</f>
        <v>35541</v>
      </c>
      <c r="D12" s="34">
        <f>ROUND($C$11*Mix2010!D12,0)</f>
        <v>36501</v>
      </c>
      <c r="E12" s="34">
        <f>ROUND($C$11*Mix2010!E12,0)</f>
        <v>37495</v>
      </c>
      <c r="F12" s="34">
        <f>ROUND($C$11*Mix2010!F12,0)</f>
        <v>38522</v>
      </c>
      <c r="G12" s="34">
        <f>ROUND($C$11*Mix2010!G12,0)</f>
        <v>41711</v>
      </c>
      <c r="H12" s="34">
        <f>ROUND($C$11*Mix2010!H12,0)</f>
        <v>43732</v>
      </c>
      <c r="I12" s="34">
        <f>ROUND($C$11*Mix2010!I12,0)</f>
        <v>42512</v>
      </c>
      <c r="J12" s="34">
        <f>ROUND($C$11*Mix2010!J12,0)</f>
        <v>45701</v>
      </c>
      <c r="K12" s="34">
        <f>ROUND($C$11*Mix2010!K12,0)</f>
        <v>47722</v>
      </c>
      <c r="L12" s="36"/>
    </row>
    <row r="13" spans="1:12" s="37" customFormat="1" ht="30" customHeight="1">
      <c r="A13" s="33"/>
      <c r="B13" s="34" t="s">
        <v>12</v>
      </c>
      <c r="C13" s="34">
        <f>ROUND($C$11*Mix2010!C13,0)</f>
        <v>35991</v>
      </c>
      <c r="D13" s="34">
        <f>ROUND($C$11*Mix2010!D13,0)</f>
        <v>36960</v>
      </c>
      <c r="E13" s="34">
        <f>ROUND($C$11*Mix2010!E13,0)</f>
        <v>37965</v>
      </c>
      <c r="F13" s="34">
        <f>ROUND($C$11*Mix2010!F13,0)</f>
        <v>39071</v>
      </c>
      <c r="G13" s="34">
        <f>ROUND($C$11*Mix2010!G13,0)</f>
        <v>42250</v>
      </c>
      <c r="H13" s="34">
        <f>ROUND($C$11*Mix2010!H13,0)</f>
        <v>44293</v>
      </c>
      <c r="I13" s="34">
        <f>ROUND($C$11*Mix2010!I13,0)</f>
        <v>42983</v>
      </c>
      <c r="J13" s="34">
        <f>ROUND($C$11*Mix2010!J13,0)</f>
        <v>46162</v>
      </c>
      <c r="K13" s="34">
        <f>ROUND($C$11*Mix2010!K13,0)</f>
        <v>48205</v>
      </c>
      <c r="L13" s="36"/>
    </row>
    <row r="14" spans="1:12" s="37" customFormat="1" ht="30" customHeight="1">
      <c r="A14" s="33"/>
      <c r="B14" s="34" t="s">
        <v>13</v>
      </c>
      <c r="C14" s="34">
        <f>ROUND($C$11*Mix2010!C14,0)</f>
        <v>36454</v>
      </c>
      <c r="D14" s="34">
        <f>ROUND($C$11*Mix2010!D14,0)</f>
        <v>37433</v>
      </c>
      <c r="E14" s="34">
        <f>ROUND($C$11*Mix2010!E14,0)</f>
        <v>38448</v>
      </c>
      <c r="F14" s="34">
        <f>ROUND($C$11*Mix2010!F14,0)</f>
        <v>39589</v>
      </c>
      <c r="G14" s="34">
        <f>ROUND($C$11*Mix2010!G14,0)</f>
        <v>42763</v>
      </c>
      <c r="H14" s="34">
        <f>ROUND($C$11*Mix2010!H14,0)</f>
        <v>44855</v>
      </c>
      <c r="I14" s="34">
        <f>ROUND($C$11*Mix2010!I14,0)</f>
        <v>43429</v>
      </c>
      <c r="J14" s="34">
        <f>ROUND($C$11*Mix2010!J14,0)</f>
        <v>46600</v>
      </c>
      <c r="K14" s="34">
        <f>ROUND($C$11*Mix2010!K14,0)</f>
        <v>48693</v>
      </c>
      <c r="L14" s="36"/>
    </row>
    <row r="15" spans="1:12" s="37" customFormat="1" ht="30" customHeight="1">
      <c r="A15" s="33"/>
      <c r="B15" s="34" t="s">
        <v>14</v>
      </c>
      <c r="C15" s="34">
        <f>ROUND($C$11*Mix2010!C15,0)</f>
        <v>36909</v>
      </c>
      <c r="D15" s="34">
        <f>ROUND($C$11*Mix2010!D15,0)</f>
        <v>37931</v>
      </c>
      <c r="E15" s="34">
        <f>ROUND($C$11*Mix2010!E15,0)</f>
        <v>38952</v>
      </c>
      <c r="F15" s="34">
        <f>ROUND($C$11*Mix2010!F15,0)</f>
        <v>40133</v>
      </c>
      <c r="G15" s="34">
        <f>ROUND($C$11*Mix2010!G15,0)</f>
        <v>43325</v>
      </c>
      <c r="H15" s="34">
        <f>ROUND($C$11*Mix2010!H15,0)</f>
        <v>45432</v>
      </c>
      <c r="I15" s="34">
        <f>ROUND($C$11*Mix2010!I15,0)</f>
        <v>43896</v>
      </c>
      <c r="J15" s="34">
        <f>ROUND($C$11*Mix2010!J15,0)</f>
        <v>47089</v>
      </c>
      <c r="K15" s="34">
        <f>ROUND($C$11*Mix2010!K15,0)</f>
        <v>49197</v>
      </c>
      <c r="L15" s="36"/>
    </row>
    <row r="16" spans="1:12" s="37" customFormat="1" ht="30" customHeight="1">
      <c r="A16" s="33"/>
      <c r="B16" s="34" t="s">
        <v>15</v>
      </c>
      <c r="C16" s="34">
        <f>ROUND($C$11*Mix2010!C16,0)</f>
        <v>37378</v>
      </c>
      <c r="D16" s="34">
        <f>ROUND($C$11*Mix2010!D16,0)</f>
        <v>38405</v>
      </c>
      <c r="E16" s="34">
        <f>ROUND($C$11*Mix2010!E16,0)</f>
        <v>39436</v>
      </c>
      <c r="F16" s="34">
        <f>ROUND($C$11*Mix2010!F16,0)</f>
        <v>40683</v>
      </c>
      <c r="G16" s="34">
        <f>ROUND($C$11*Mix2010!G16,0)</f>
        <v>43863</v>
      </c>
      <c r="H16" s="34">
        <f>ROUND($C$11*Mix2010!H16,0)</f>
        <v>46013</v>
      </c>
      <c r="I16" s="34">
        <f>ROUND($C$11*Mix2010!I16,0)</f>
        <v>44371</v>
      </c>
      <c r="J16" s="34">
        <f>ROUND($C$11*Mix2010!J16,0)</f>
        <v>47553</v>
      </c>
      <c r="K16" s="34">
        <f>ROUND($C$11*Mix2010!K16,0)</f>
        <v>49703</v>
      </c>
      <c r="L16" s="36"/>
    </row>
    <row r="17" spans="1:12" s="37" customFormat="1" ht="30" customHeight="1">
      <c r="A17" s="33"/>
      <c r="B17" s="34" t="s">
        <v>16</v>
      </c>
      <c r="C17" s="34">
        <f>ROUND($C$11*Mix2010!C17,0)</f>
        <v>37861</v>
      </c>
      <c r="D17" s="34">
        <f>ROUND($C$11*Mix2010!D17,0)</f>
        <v>38865</v>
      </c>
      <c r="E17" s="34">
        <f>ROUND($C$11*Mix2010!E17,0)</f>
        <v>39932</v>
      </c>
      <c r="F17" s="34">
        <f>ROUND($C$11*Mix2010!F17,0)</f>
        <v>41240</v>
      </c>
      <c r="G17" s="34">
        <f>ROUND($C$11*Mix2010!G17,0)</f>
        <v>44405</v>
      </c>
      <c r="H17" s="34">
        <f>ROUND($C$11*Mix2010!H17,0)</f>
        <v>46566</v>
      </c>
      <c r="I17" s="34">
        <f>ROUND($C$11*Mix2010!I17,0)</f>
        <v>44859</v>
      </c>
      <c r="J17" s="34">
        <f>ROUND($C$11*Mix2010!J17,0)</f>
        <v>48024</v>
      </c>
      <c r="K17" s="34">
        <f>ROUND($C$11*Mix2010!K17,0)</f>
        <v>50184</v>
      </c>
      <c r="L17" s="36"/>
    </row>
    <row r="18" spans="1:12" s="37" customFormat="1" ht="30" customHeight="1">
      <c r="A18" s="33"/>
      <c r="B18" s="34" t="s">
        <v>17</v>
      </c>
      <c r="C18" s="34">
        <f>ROUND($C$11*Mix2010!C18,0)</f>
        <v>38709</v>
      </c>
      <c r="D18" s="34">
        <f>ROUND($C$11*Mix2010!D18,0)</f>
        <v>39728</v>
      </c>
      <c r="E18" s="34">
        <f>ROUND($C$11*Mix2010!E18,0)</f>
        <v>40809</v>
      </c>
      <c r="F18" s="34">
        <f>ROUND($C$11*Mix2010!F18,0)</f>
        <v>42188</v>
      </c>
      <c r="G18" s="34">
        <f>ROUND($C$11*Mix2010!G18,0)</f>
        <v>45401</v>
      </c>
      <c r="H18" s="34">
        <f>ROUND($C$11*Mix2010!H18,0)</f>
        <v>47621</v>
      </c>
      <c r="I18" s="34">
        <f>ROUND($C$11*Mix2010!I18,0)</f>
        <v>45771</v>
      </c>
      <c r="J18" s="34">
        <f>ROUND($C$11*Mix2010!J18,0)</f>
        <v>48982</v>
      </c>
      <c r="K18" s="34">
        <f>ROUND($C$11*Mix2010!K18,0)</f>
        <v>51204</v>
      </c>
      <c r="L18" s="36"/>
    </row>
    <row r="19" spans="1:12" s="37" customFormat="1" ht="30" customHeight="1">
      <c r="A19" s="33"/>
      <c r="B19" s="34" t="s">
        <v>18</v>
      </c>
      <c r="C19" s="34">
        <f>ROUND($C$11*Mix2010!C19,0)</f>
        <v>39950</v>
      </c>
      <c r="D19" s="34">
        <f>ROUND($C$11*Mix2010!D19,0)</f>
        <v>41025</v>
      </c>
      <c r="E19" s="34">
        <f>ROUND($C$11*Mix2010!E19,0)</f>
        <v>42131</v>
      </c>
      <c r="F19" s="34">
        <f>ROUND($C$11*Mix2010!F19,0)</f>
        <v>43625</v>
      </c>
      <c r="G19" s="34">
        <f>ROUND($C$11*Mix2010!G19,0)</f>
        <v>46881</v>
      </c>
      <c r="H19" s="34">
        <f>ROUND($C$11*Mix2010!H19,0)</f>
        <v>49183</v>
      </c>
      <c r="I19" s="34">
        <f>ROUND($C$11*Mix2010!I19,0)</f>
        <v>47206</v>
      </c>
      <c r="J19" s="34">
        <f>ROUND($C$11*Mix2010!J19,0)</f>
        <v>50463</v>
      </c>
      <c r="K19" s="34">
        <f>ROUND($C$11*Mix2010!K19,0)</f>
        <v>52764</v>
      </c>
      <c r="L19" s="36"/>
    </row>
    <row r="20" spans="1:12" s="37" customFormat="1" ht="30" customHeight="1">
      <c r="A20" s="33"/>
      <c r="B20" s="34" t="s">
        <v>19</v>
      </c>
      <c r="C20" s="34"/>
      <c r="D20" s="34">
        <f>ROUND($C$11*Mix2010!D20,0)</f>
        <v>42368</v>
      </c>
      <c r="E20" s="34">
        <f>ROUND($C$11*Mix2010!E20,0)</f>
        <v>43529</v>
      </c>
      <c r="F20" s="34">
        <f>ROUND($C$11*Mix2010!F20,0)</f>
        <v>45077</v>
      </c>
      <c r="G20" s="34">
        <f>ROUND($C$11*Mix2010!G20,0)</f>
        <v>48409</v>
      </c>
      <c r="H20" s="34">
        <f>ROUND($C$11*Mix2010!H20,0)</f>
        <v>50789</v>
      </c>
      <c r="I20" s="34">
        <f>ROUND($C$11*Mix2010!I20,0)</f>
        <v>48657</v>
      </c>
      <c r="J20" s="34">
        <f>ROUND($C$11*Mix2010!J20,0)</f>
        <v>51991</v>
      </c>
      <c r="K20" s="34">
        <f>ROUND($C$11*Mix2010!K20,0)</f>
        <v>54371</v>
      </c>
      <c r="L20" s="36"/>
    </row>
    <row r="21" spans="1:12" s="37" customFormat="1" ht="30" customHeight="1">
      <c r="A21" s="33"/>
      <c r="B21" s="34" t="s">
        <v>20</v>
      </c>
      <c r="C21" s="34"/>
      <c r="D21" s="34"/>
      <c r="E21" s="34">
        <f>ROUND($C$11*Mix2010!E21,0)</f>
        <v>44944</v>
      </c>
      <c r="F21" s="34">
        <f>ROUND($C$11*Mix2010!F21,0)</f>
        <v>46604</v>
      </c>
      <c r="G21" s="34">
        <f>ROUND($C$11*Mix2010!G21,0)</f>
        <v>49979</v>
      </c>
      <c r="H21" s="34">
        <f>ROUND($C$11*Mix2010!H21,0)</f>
        <v>52439</v>
      </c>
      <c r="I21" s="34">
        <f>ROUND($C$11*Mix2010!I21,0)</f>
        <v>50185</v>
      </c>
      <c r="J21" s="34">
        <f>ROUND($C$11*Mix2010!J21,0)</f>
        <v>53562</v>
      </c>
      <c r="K21" s="34">
        <f>ROUND($C$11*Mix2010!K21,0)</f>
        <v>56021</v>
      </c>
      <c r="L21" s="36"/>
    </row>
    <row r="22" spans="1:12" s="37" customFormat="1" ht="30" customHeight="1">
      <c r="A22" s="33"/>
      <c r="B22" s="34" t="s">
        <v>21</v>
      </c>
      <c r="C22" s="34"/>
      <c r="D22" s="34"/>
      <c r="E22" s="34"/>
      <c r="F22" s="34">
        <f>ROUND($C$11*Mix2010!F22,0)</f>
        <v>48175</v>
      </c>
      <c r="G22" s="34">
        <f>ROUND($C$11*Mix2010!G22,0)</f>
        <v>51624</v>
      </c>
      <c r="H22" s="34">
        <f>ROUND($C$11*Mix2010!H22,0)</f>
        <v>54133</v>
      </c>
      <c r="I22" s="34">
        <f>ROUND($C$11*Mix2010!I22,0)</f>
        <v>51756</v>
      </c>
      <c r="J22" s="34">
        <f>ROUND($C$11*Mix2010!J22,0)</f>
        <v>55207</v>
      </c>
      <c r="K22" s="34">
        <f>ROUND($C$11*Mix2010!K22,0)</f>
        <v>57714</v>
      </c>
      <c r="L22" s="36"/>
    </row>
    <row r="23" spans="1:12" s="37" customFormat="1" ht="30" customHeight="1">
      <c r="A23" s="33"/>
      <c r="B23" s="34" t="s">
        <v>22</v>
      </c>
      <c r="C23" s="34"/>
      <c r="D23" s="34"/>
      <c r="E23" s="34"/>
      <c r="F23" s="34">
        <f>ROUND($C$11*Mix2010!F23,0)</f>
        <v>49696</v>
      </c>
      <c r="G23" s="34">
        <f>ROUND($C$11*Mix2010!G23,0)</f>
        <v>53313</v>
      </c>
      <c r="H23" s="34">
        <f>ROUND($C$11*Mix2010!H23,0)</f>
        <v>55897</v>
      </c>
      <c r="I23" s="34">
        <f>ROUND($C$11*Mix2010!I23,0)</f>
        <v>53389</v>
      </c>
      <c r="J23" s="34">
        <f>ROUND($C$11*Mix2010!J23,0)</f>
        <v>56895</v>
      </c>
      <c r="K23" s="34">
        <f>ROUND($C$11*Mix2010!K23,0)</f>
        <v>59479</v>
      </c>
      <c r="L23" s="36"/>
    </row>
    <row r="24" spans="1:12" s="37" customFormat="1" ht="30" customHeight="1">
      <c r="A24" s="33"/>
      <c r="B24" s="34" t="s">
        <v>23</v>
      </c>
      <c r="C24" s="34"/>
      <c r="D24" s="34"/>
      <c r="E24" s="34"/>
      <c r="F24" s="34"/>
      <c r="G24" s="34">
        <f>ROUND($C$11*Mix2010!G24,0)</f>
        <v>55043</v>
      </c>
      <c r="H24" s="34">
        <f>ROUND($C$11*Mix2010!H24,0)</f>
        <v>57704</v>
      </c>
      <c r="I24" s="34">
        <f>ROUND($C$11*Mix2010!I24,0)</f>
        <v>55079</v>
      </c>
      <c r="J24" s="34">
        <f>ROUND($C$11*Mix2010!J24,0)</f>
        <v>58624</v>
      </c>
      <c r="K24" s="34">
        <f>ROUND($C$11*Mix2010!K24,0)</f>
        <v>61285</v>
      </c>
      <c r="L24" s="36"/>
    </row>
    <row r="25" spans="1:12" s="37" customFormat="1" ht="30" customHeight="1">
      <c r="A25" s="33"/>
      <c r="B25" s="34" t="s">
        <v>24</v>
      </c>
      <c r="C25" s="34"/>
      <c r="D25" s="34"/>
      <c r="E25" s="34"/>
      <c r="F25" s="34"/>
      <c r="G25" s="34">
        <f>ROUND($C$11*Mix2010!G25,0)</f>
        <v>56781</v>
      </c>
      <c r="H25" s="34">
        <f>ROUND($C$11*Mix2010!H25,0)</f>
        <v>59579</v>
      </c>
      <c r="I25" s="34">
        <f>ROUND($C$11*Mix2010!I25,0)</f>
        <v>56819</v>
      </c>
      <c r="J25" s="34">
        <f>ROUND($C$11*Mix2010!J25,0)</f>
        <v>60477</v>
      </c>
      <c r="K25" s="34">
        <f>ROUND($C$11*Mix2010!K25,0)</f>
        <v>63161</v>
      </c>
      <c r="L25" s="36"/>
    </row>
    <row r="26" spans="1:12" s="37" customFormat="1" ht="30" customHeight="1">
      <c r="A26" s="33"/>
      <c r="B26" s="34">
        <v>15</v>
      </c>
      <c r="C26" s="34"/>
      <c r="D26" s="34"/>
      <c r="E26" s="34"/>
      <c r="F26" s="34"/>
      <c r="G26" s="34">
        <f>ROUND($C$11*Mix2010!G26,0)</f>
        <v>58259</v>
      </c>
      <c r="H26" s="34">
        <f>ROUND($C$11*Mix2010!H26,0)</f>
        <v>61129</v>
      </c>
      <c r="I26" s="34">
        <f>ROUND($C$11*Mix2010!I26,0)</f>
        <v>58296</v>
      </c>
      <c r="J26" s="34">
        <f>ROUND($C$11*Mix2010!J26,0)</f>
        <v>62049</v>
      </c>
      <c r="K26" s="34">
        <f>ROUND($C$11*Mix2010!K26,0)</f>
        <v>64803</v>
      </c>
      <c r="L26" s="36"/>
    </row>
    <row r="27" spans="1:12" s="37" customFormat="1" ht="30" customHeight="1">
      <c r="A27" s="33"/>
      <c r="B27" s="34" t="s">
        <v>36</v>
      </c>
      <c r="C27" s="34"/>
      <c r="D27" s="34"/>
      <c r="E27" s="34"/>
      <c r="F27" s="34"/>
      <c r="G27" s="34">
        <f>ROUND($C$11*Mix2010!G27,0)</f>
        <v>59423</v>
      </c>
      <c r="H27" s="34">
        <f>ROUND($C$11*Mix2010!H27,0)</f>
        <v>62351</v>
      </c>
      <c r="I27" s="34">
        <f>ROUND($C$11*Mix2010!I27,0)</f>
        <v>59462</v>
      </c>
      <c r="J27" s="34">
        <f>ROUND($C$11*Mix2010!J27,0)</f>
        <v>63290</v>
      </c>
      <c r="K27" s="34">
        <f>ROUND($C$11*Mix2010!K27,0)</f>
        <v>66099</v>
      </c>
      <c r="L27" s="36"/>
    </row>
    <row r="28" spans="1:12" ht="30" customHeight="1">
      <c r="A28" s="1"/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Mix2010!B32</f>
        <v>LEAP Document 1 is referenced in the House Appropriations Chair 2015 Proposal.</v>
      </c>
    </row>
    <row r="33" ht="18.75">
      <c r="B33" s="45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50" t="str">
        <f>Mix2010!$A$1</f>
        <v>House Appropriations Chair 2015 Proposal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1" ht="12.75">
      <c r="C2" s="2"/>
      <c r="D2" s="2"/>
      <c r="E2" s="2"/>
      <c r="F2" s="2"/>
      <c r="G2" s="2"/>
      <c r="H2" s="2"/>
      <c r="I2" s="2"/>
      <c r="J2" s="26"/>
      <c r="K2" s="3" t="str">
        <f>Mix2010!K2</f>
        <v>Date: March 20, 2015</v>
      </c>
    </row>
    <row r="3" spans="3:11" ht="12.75">
      <c r="C3" s="2"/>
      <c r="D3" s="2"/>
      <c r="E3" s="2"/>
      <c r="F3" s="2"/>
      <c r="G3" s="2"/>
      <c r="H3" s="2"/>
      <c r="I3" s="2"/>
      <c r="J3" s="26"/>
      <c r="K3" s="3" t="str">
        <f>Mix2010!K3</f>
        <v>Time:  08:06 hours </v>
      </c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</row>
    <row r="9" spans="2:11" ht="30" customHeight="1">
      <c r="B9" s="47" t="s">
        <v>31</v>
      </c>
      <c r="C9"/>
      <c r="D9" s="8"/>
      <c r="E9" s="8"/>
      <c r="F9" s="8"/>
      <c r="G9" s="8"/>
      <c r="H9" s="8"/>
      <c r="I9" s="8"/>
      <c r="J9" s="8"/>
      <c r="K9" s="47" t="s">
        <v>1</v>
      </c>
    </row>
    <row r="10" spans="2:11" ht="30" customHeight="1"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</row>
    <row r="11" spans="2:12" s="33" customFormat="1" ht="30" customHeight="1">
      <c r="B11" s="34" t="s">
        <v>10</v>
      </c>
      <c r="C11" s="34">
        <f>ROUND('Sals2015-16'!C11*1.018,0)</f>
        <v>35700</v>
      </c>
      <c r="D11" s="34">
        <f>ROUND($C$11*Mix2010!D11,0)</f>
        <v>36664</v>
      </c>
      <c r="E11" s="34">
        <f>ROUND($C$11*Mix2010!E11,0)</f>
        <v>37663</v>
      </c>
      <c r="F11" s="34">
        <f>ROUND($C$11*Mix2010!F11,0)</f>
        <v>38665</v>
      </c>
      <c r="G11" s="34">
        <f>ROUND($C$11*Mix2010!G11,0)</f>
        <v>41877</v>
      </c>
      <c r="H11" s="34">
        <f>ROUND($C$11*Mix2010!H11,0)</f>
        <v>43946</v>
      </c>
      <c r="I11" s="34">
        <f>ROUND($C$11*Mix2010!I11,0)</f>
        <v>42801</v>
      </c>
      <c r="J11" s="34">
        <f>ROUND($C$11*Mix2010!J11,0)</f>
        <v>46014</v>
      </c>
      <c r="K11" s="34">
        <f>ROUND($C$11*Mix2010!K11,0)</f>
        <v>48085</v>
      </c>
      <c r="L11" s="36"/>
    </row>
    <row r="12" spans="2:12" s="33" customFormat="1" ht="30" customHeight="1">
      <c r="B12" s="34" t="s">
        <v>11</v>
      </c>
      <c r="C12" s="34">
        <f>ROUND($C$11*Mix2010!C12,0)</f>
        <v>36181</v>
      </c>
      <c r="D12" s="34">
        <f>ROUND($C$11*Mix2010!D12,0)</f>
        <v>37158</v>
      </c>
      <c r="E12" s="34">
        <f>ROUND($C$11*Mix2010!E12,0)</f>
        <v>38170</v>
      </c>
      <c r="F12" s="34">
        <f>ROUND($C$11*Mix2010!F12,0)</f>
        <v>39215</v>
      </c>
      <c r="G12" s="34">
        <f>ROUND($C$11*Mix2010!G12,0)</f>
        <v>42461</v>
      </c>
      <c r="H12" s="34">
        <f>ROUND($C$11*Mix2010!H12,0)</f>
        <v>44519</v>
      </c>
      <c r="I12" s="34">
        <f>ROUND($C$11*Mix2010!I12,0)</f>
        <v>43277</v>
      </c>
      <c r="J12" s="34">
        <f>ROUND($C$11*Mix2010!J12,0)</f>
        <v>46523</v>
      </c>
      <c r="K12" s="34">
        <f>ROUND($C$11*Mix2010!K12,0)</f>
        <v>48580</v>
      </c>
      <c r="L12" s="36"/>
    </row>
    <row r="13" spans="2:12" s="33" customFormat="1" ht="30" customHeight="1">
      <c r="B13" s="34" t="s">
        <v>12</v>
      </c>
      <c r="C13" s="34">
        <f>ROUND($C$11*Mix2010!C13,0)</f>
        <v>36638</v>
      </c>
      <c r="D13" s="34">
        <f>ROUND($C$11*Mix2010!D13,0)</f>
        <v>37625</v>
      </c>
      <c r="E13" s="34">
        <f>ROUND($C$11*Mix2010!E13,0)</f>
        <v>38648</v>
      </c>
      <c r="F13" s="34">
        <f>ROUND($C$11*Mix2010!F13,0)</f>
        <v>39774</v>
      </c>
      <c r="G13" s="34">
        <f>ROUND($C$11*Mix2010!G13,0)</f>
        <v>43011</v>
      </c>
      <c r="H13" s="34">
        <f>ROUND($C$11*Mix2010!H13,0)</f>
        <v>45090</v>
      </c>
      <c r="I13" s="34">
        <f>ROUND($C$11*Mix2010!I13,0)</f>
        <v>43756</v>
      </c>
      <c r="J13" s="34">
        <f>ROUND($C$11*Mix2010!J13,0)</f>
        <v>46993</v>
      </c>
      <c r="K13" s="34">
        <f>ROUND($C$11*Mix2010!K13,0)</f>
        <v>49073</v>
      </c>
      <c r="L13" s="36"/>
    </row>
    <row r="14" spans="2:12" s="33" customFormat="1" ht="30" customHeight="1">
      <c r="B14" s="34" t="s">
        <v>13</v>
      </c>
      <c r="C14" s="34">
        <f>ROUND($C$11*Mix2010!C14,0)</f>
        <v>37110</v>
      </c>
      <c r="D14" s="34">
        <f>ROUND($C$11*Mix2010!D14,0)</f>
        <v>38107</v>
      </c>
      <c r="E14" s="34">
        <f>ROUND($C$11*Mix2010!E14,0)</f>
        <v>39140</v>
      </c>
      <c r="F14" s="34">
        <f>ROUND($C$11*Mix2010!F14,0)</f>
        <v>40302</v>
      </c>
      <c r="G14" s="34">
        <f>ROUND($C$11*Mix2010!G14,0)</f>
        <v>43533</v>
      </c>
      <c r="H14" s="34">
        <f>ROUND($C$11*Mix2010!H14,0)</f>
        <v>45662</v>
      </c>
      <c r="I14" s="34">
        <f>ROUND($C$11*Mix2010!I14,0)</f>
        <v>44210</v>
      </c>
      <c r="J14" s="34">
        <f>ROUND($C$11*Mix2010!J14,0)</f>
        <v>47439</v>
      </c>
      <c r="K14" s="34">
        <f>ROUND($C$11*Mix2010!K14,0)</f>
        <v>49569</v>
      </c>
      <c r="L14" s="36"/>
    </row>
    <row r="15" spans="2:12" s="33" customFormat="1" ht="30" customHeight="1">
      <c r="B15" s="34" t="s">
        <v>14</v>
      </c>
      <c r="C15" s="34">
        <f>ROUND($C$11*Mix2010!C15,0)</f>
        <v>37573</v>
      </c>
      <c r="D15" s="34">
        <f>ROUND($C$11*Mix2010!D15,0)</f>
        <v>38613</v>
      </c>
      <c r="E15" s="34">
        <f>ROUND($C$11*Mix2010!E15,0)</f>
        <v>39653</v>
      </c>
      <c r="F15" s="34">
        <f>ROUND($C$11*Mix2010!F15,0)</f>
        <v>40855</v>
      </c>
      <c r="G15" s="34">
        <f>ROUND($C$11*Mix2010!G15,0)</f>
        <v>44104</v>
      </c>
      <c r="H15" s="34">
        <f>ROUND($C$11*Mix2010!H15,0)</f>
        <v>46250</v>
      </c>
      <c r="I15" s="34">
        <f>ROUND($C$11*Mix2010!I15,0)</f>
        <v>44686</v>
      </c>
      <c r="J15" s="34">
        <f>ROUND($C$11*Mix2010!J15,0)</f>
        <v>47936</v>
      </c>
      <c r="K15" s="34">
        <f>ROUND($C$11*Mix2010!K15,0)</f>
        <v>50082</v>
      </c>
      <c r="L15" s="36"/>
    </row>
    <row r="16" spans="2:12" s="33" customFormat="1" ht="30" customHeight="1">
      <c r="B16" s="34" t="s">
        <v>15</v>
      </c>
      <c r="C16" s="34">
        <f>ROUND($C$11*Mix2010!C16,0)</f>
        <v>38051</v>
      </c>
      <c r="D16" s="34">
        <f>ROUND($C$11*Mix2010!D16,0)</f>
        <v>39096</v>
      </c>
      <c r="E16" s="34">
        <f>ROUND($C$11*Mix2010!E16,0)</f>
        <v>40146</v>
      </c>
      <c r="F16" s="34">
        <f>ROUND($C$11*Mix2010!F16,0)</f>
        <v>41415</v>
      </c>
      <c r="G16" s="34">
        <f>ROUND($C$11*Mix2010!G16,0)</f>
        <v>44652</v>
      </c>
      <c r="H16" s="34">
        <f>ROUND($C$11*Mix2010!H16,0)</f>
        <v>46841</v>
      </c>
      <c r="I16" s="34">
        <f>ROUND($C$11*Mix2010!I16,0)</f>
        <v>45170</v>
      </c>
      <c r="J16" s="34">
        <f>ROUND($C$11*Mix2010!J16,0)</f>
        <v>48409</v>
      </c>
      <c r="K16" s="34">
        <f>ROUND($C$11*Mix2010!K16,0)</f>
        <v>50597</v>
      </c>
      <c r="L16" s="36"/>
    </row>
    <row r="17" spans="2:12" s="33" customFormat="1" ht="30" customHeight="1">
      <c r="B17" s="34" t="s">
        <v>16</v>
      </c>
      <c r="C17" s="34">
        <f>ROUND($C$11*Mix2010!C17,0)</f>
        <v>38542</v>
      </c>
      <c r="D17" s="34">
        <f>ROUND($C$11*Mix2010!D17,0)</f>
        <v>39565</v>
      </c>
      <c r="E17" s="34">
        <f>ROUND($C$11*Mix2010!E17,0)</f>
        <v>40650</v>
      </c>
      <c r="F17" s="34">
        <f>ROUND($C$11*Mix2010!F17,0)</f>
        <v>41982</v>
      </c>
      <c r="G17" s="34">
        <f>ROUND($C$11*Mix2010!G17,0)</f>
        <v>45204</v>
      </c>
      <c r="H17" s="34">
        <f>ROUND($C$11*Mix2010!H17,0)</f>
        <v>47404</v>
      </c>
      <c r="I17" s="34">
        <f>ROUND($C$11*Mix2010!I17,0)</f>
        <v>45666</v>
      </c>
      <c r="J17" s="34">
        <f>ROUND($C$11*Mix2010!J17,0)</f>
        <v>48888</v>
      </c>
      <c r="K17" s="34">
        <f>ROUND($C$11*Mix2010!K17,0)</f>
        <v>51087</v>
      </c>
      <c r="L17" s="36"/>
    </row>
    <row r="18" spans="2:12" s="33" customFormat="1" ht="30" customHeight="1">
      <c r="B18" s="34" t="s">
        <v>17</v>
      </c>
      <c r="C18" s="34">
        <f>ROUND($C$11*Mix2010!C18,0)</f>
        <v>39405</v>
      </c>
      <c r="D18" s="34">
        <f>ROUND($C$11*Mix2010!D18,0)</f>
        <v>40443</v>
      </c>
      <c r="E18" s="34">
        <f>ROUND($C$11*Mix2010!E18,0)</f>
        <v>41543</v>
      </c>
      <c r="F18" s="34">
        <f>ROUND($C$11*Mix2010!F18,0)</f>
        <v>42947</v>
      </c>
      <c r="G18" s="34">
        <f>ROUND($C$11*Mix2010!G18,0)</f>
        <v>46218</v>
      </c>
      <c r="H18" s="34">
        <f>ROUND($C$11*Mix2010!H18,0)</f>
        <v>48478</v>
      </c>
      <c r="I18" s="34">
        <f>ROUND($C$11*Mix2010!I18,0)</f>
        <v>46595</v>
      </c>
      <c r="J18" s="34">
        <f>ROUND($C$11*Mix2010!J18,0)</f>
        <v>49863</v>
      </c>
      <c r="K18" s="34">
        <f>ROUND($C$11*Mix2010!K18,0)</f>
        <v>52125</v>
      </c>
      <c r="L18" s="36"/>
    </row>
    <row r="19" spans="2:12" s="33" customFormat="1" ht="30" customHeight="1">
      <c r="B19" s="34" t="s">
        <v>18</v>
      </c>
      <c r="C19" s="34">
        <f>ROUND($C$11*Mix2010!C19,0)</f>
        <v>40669</v>
      </c>
      <c r="D19" s="34">
        <f>ROUND($C$11*Mix2010!D19,0)</f>
        <v>41763</v>
      </c>
      <c r="E19" s="34">
        <f>ROUND($C$11*Mix2010!E19,0)</f>
        <v>42889</v>
      </c>
      <c r="F19" s="34">
        <f>ROUND($C$11*Mix2010!F19,0)</f>
        <v>44410</v>
      </c>
      <c r="G19" s="34">
        <f>ROUND($C$11*Mix2010!G19,0)</f>
        <v>47724</v>
      </c>
      <c r="H19" s="34">
        <f>ROUND($C$11*Mix2010!H19,0)</f>
        <v>50068</v>
      </c>
      <c r="I19" s="34">
        <f>ROUND($C$11*Mix2010!I19,0)</f>
        <v>48056</v>
      </c>
      <c r="J19" s="34">
        <f>ROUND($C$11*Mix2010!J19,0)</f>
        <v>51371</v>
      </c>
      <c r="K19" s="34">
        <f>ROUND($C$11*Mix2010!K19,0)</f>
        <v>53714</v>
      </c>
      <c r="L19" s="36"/>
    </row>
    <row r="20" spans="2:12" s="33" customFormat="1" ht="30" customHeight="1">
      <c r="B20" s="34" t="s">
        <v>19</v>
      </c>
      <c r="C20" s="34"/>
      <c r="D20" s="34">
        <f>ROUND($C$11*Mix2010!D20,0)</f>
        <v>43131</v>
      </c>
      <c r="E20" s="34">
        <f>ROUND($C$11*Mix2010!E20,0)</f>
        <v>44313</v>
      </c>
      <c r="F20" s="34">
        <f>ROUND($C$11*Mix2010!F20,0)</f>
        <v>45888</v>
      </c>
      <c r="G20" s="34">
        <f>ROUND($C$11*Mix2010!G20,0)</f>
        <v>49280</v>
      </c>
      <c r="H20" s="34">
        <f>ROUND($C$11*Mix2010!H20,0)</f>
        <v>51703</v>
      </c>
      <c r="I20" s="34">
        <f>ROUND($C$11*Mix2010!I20,0)</f>
        <v>49533</v>
      </c>
      <c r="J20" s="34">
        <f>ROUND($C$11*Mix2010!J20,0)</f>
        <v>52926</v>
      </c>
      <c r="K20" s="34">
        <f>ROUND($C$11*Mix2010!K20,0)</f>
        <v>55350</v>
      </c>
      <c r="L20" s="36"/>
    </row>
    <row r="21" spans="2:12" s="33" customFormat="1" ht="30" customHeight="1">
      <c r="B21" s="34" t="s">
        <v>20</v>
      </c>
      <c r="C21" s="34"/>
      <c r="D21" s="34"/>
      <c r="E21" s="34">
        <f>ROUND($C$11*Mix2010!E21,0)</f>
        <v>45752</v>
      </c>
      <c r="F21" s="34">
        <f>ROUND($C$11*Mix2010!F21,0)</f>
        <v>47442</v>
      </c>
      <c r="G21" s="34">
        <f>ROUND($C$11*Mix2010!G21,0)</f>
        <v>50879</v>
      </c>
      <c r="H21" s="34">
        <f>ROUND($C$11*Mix2010!H21,0)</f>
        <v>53383</v>
      </c>
      <c r="I21" s="34">
        <f>ROUND($C$11*Mix2010!I21,0)</f>
        <v>51088</v>
      </c>
      <c r="J21" s="34">
        <f>ROUND($C$11*Mix2010!J21,0)</f>
        <v>54526</v>
      </c>
      <c r="K21" s="34">
        <f>ROUND($C$11*Mix2010!K21,0)</f>
        <v>57029</v>
      </c>
      <c r="L21" s="36"/>
    </row>
    <row r="22" spans="2:12" s="33" customFormat="1" ht="30" customHeight="1">
      <c r="B22" s="34" t="s">
        <v>21</v>
      </c>
      <c r="C22" s="34"/>
      <c r="D22" s="34"/>
      <c r="E22" s="34"/>
      <c r="F22" s="34">
        <f>ROUND($C$11*Mix2010!F22,0)</f>
        <v>49041</v>
      </c>
      <c r="G22" s="34">
        <f>ROUND($C$11*Mix2010!G22,0)</f>
        <v>52553</v>
      </c>
      <c r="H22" s="34">
        <f>ROUND($C$11*Mix2010!H22,0)</f>
        <v>55107</v>
      </c>
      <c r="I22" s="34">
        <f>ROUND($C$11*Mix2010!I22,0)</f>
        <v>52687</v>
      </c>
      <c r="J22" s="34">
        <f>ROUND($C$11*Mix2010!J22,0)</f>
        <v>56200</v>
      </c>
      <c r="K22" s="34">
        <f>ROUND($C$11*Mix2010!K22,0)</f>
        <v>58753</v>
      </c>
      <c r="L22" s="36"/>
    </row>
    <row r="23" spans="2:12" s="33" customFormat="1" ht="30" customHeight="1">
      <c r="B23" s="34" t="s">
        <v>22</v>
      </c>
      <c r="C23" s="34"/>
      <c r="D23" s="34"/>
      <c r="E23" s="34"/>
      <c r="F23" s="34">
        <f>ROUND($C$11*Mix2010!F23,0)</f>
        <v>50590</v>
      </c>
      <c r="G23" s="34">
        <f>ROUND($C$11*Mix2010!G23,0)</f>
        <v>54272</v>
      </c>
      <c r="H23" s="34">
        <f>ROUND($C$11*Mix2010!H23,0)</f>
        <v>56903</v>
      </c>
      <c r="I23" s="34">
        <f>ROUND($C$11*Mix2010!I23,0)</f>
        <v>54350</v>
      </c>
      <c r="J23" s="34">
        <f>ROUND($C$11*Mix2010!J23,0)</f>
        <v>57918</v>
      </c>
      <c r="K23" s="34">
        <f>ROUND($C$11*Mix2010!K23,0)</f>
        <v>60550</v>
      </c>
      <c r="L23" s="36"/>
    </row>
    <row r="24" spans="2:12" s="33" customFormat="1" ht="30" customHeight="1">
      <c r="B24" s="34" t="s">
        <v>23</v>
      </c>
      <c r="C24" s="34"/>
      <c r="D24" s="34"/>
      <c r="E24" s="34"/>
      <c r="F24" s="34"/>
      <c r="G24" s="34">
        <f>ROUND($C$11*Mix2010!G24,0)</f>
        <v>56033</v>
      </c>
      <c r="H24" s="34">
        <f>ROUND($C$11*Mix2010!H24,0)</f>
        <v>58742</v>
      </c>
      <c r="I24" s="34">
        <f>ROUND($C$11*Mix2010!I24,0)</f>
        <v>56070</v>
      </c>
      <c r="J24" s="34">
        <f>ROUND($C$11*Mix2010!J24,0)</f>
        <v>59679</v>
      </c>
      <c r="K24" s="34">
        <f>ROUND($C$11*Mix2010!K24,0)</f>
        <v>62388</v>
      </c>
      <c r="L24" s="36"/>
    </row>
    <row r="25" spans="2:12" s="33" customFormat="1" ht="30" customHeight="1">
      <c r="B25" s="34" t="s">
        <v>24</v>
      </c>
      <c r="C25" s="34"/>
      <c r="D25" s="34"/>
      <c r="E25" s="34"/>
      <c r="F25" s="34"/>
      <c r="G25" s="34">
        <f>ROUND($C$11*Mix2010!G25,0)</f>
        <v>57803</v>
      </c>
      <c r="H25" s="34">
        <f>ROUND($C$11*Mix2010!H25,0)</f>
        <v>60651</v>
      </c>
      <c r="I25" s="34">
        <f>ROUND($C$11*Mix2010!I25,0)</f>
        <v>57842</v>
      </c>
      <c r="J25" s="34">
        <f>ROUND($C$11*Mix2010!J25,0)</f>
        <v>61565</v>
      </c>
      <c r="K25" s="34">
        <f>ROUND($C$11*Mix2010!K25,0)</f>
        <v>64297</v>
      </c>
      <c r="L25" s="36"/>
    </row>
    <row r="26" spans="2:12" s="33" customFormat="1" ht="30" customHeight="1">
      <c r="B26" s="34">
        <v>15</v>
      </c>
      <c r="C26" s="34"/>
      <c r="D26" s="34"/>
      <c r="E26" s="34"/>
      <c r="F26" s="34"/>
      <c r="G26" s="34">
        <f>ROUND($C$11*Mix2010!G26,0)</f>
        <v>59307</v>
      </c>
      <c r="H26" s="34">
        <f>ROUND($C$11*Mix2010!H26,0)</f>
        <v>62229</v>
      </c>
      <c r="I26" s="34">
        <f>ROUND($C$11*Mix2010!I26,0)</f>
        <v>59345</v>
      </c>
      <c r="J26" s="34">
        <f>ROUND($C$11*Mix2010!J26,0)</f>
        <v>63165</v>
      </c>
      <c r="K26" s="34">
        <f>ROUND($C$11*Mix2010!K26,0)</f>
        <v>65969</v>
      </c>
      <c r="L26" s="36"/>
    </row>
    <row r="27" spans="2:12" s="33" customFormat="1" ht="30" customHeight="1">
      <c r="B27" s="38" t="s">
        <v>36</v>
      </c>
      <c r="C27" s="34"/>
      <c r="D27" s="34"/>
      <c r="E27" s="34"/>
      <c r="F27" s="34"/>
      <c r="G27" s="34">
        <f>ROUND($C$11*Mix2010!G27,0)</f>
        <v>60493</v>
      </c>
      <c r="H27" s="34">
        <f>ROUND($C$11*Mix2010!H27,0)</f>
        <v>63472</v>
      </c>
      <c r="I27" s="34">
        <f>ROUND($C$11*Mix2010!I27,0)</f>
        <v>60532</v>
      </c>
      <c r="J27" s="34">
        <f>ROUND($C$11*Mix2010!J27,0)</f>
        <v>64429</v>
      </c>
      <c r="K27" s="34">
        <f>ROUND($C$11*Mix2010!K27,0)</f>
        <v>67288</v>
      </c>
      <c r="L27" s="36"/>
    </row>
    <row r="28" spans="2:12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Mix2010!B32</f>
        <v>LEAP Document 1 is referenced in the House Appropriations Chair 2015 Proposal.</v>
      </c>
    </row>
    <row r="33" ht="18.75">
      <c r="B33" s="45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Mann, Michael</dc:creator>
  <cp:keywords/>
  <dc:description/>
  <cp:lastModifiedBy>Michael Mann</cp:lastModifiedBy>
  <cp:lastPrinted>2015-03-21T19:46:32Z</cp:lastPrinted>
  <dcterms:created xsi:type="dcterms:W3CDTF">1996-12-14T00:06:07Z</dcterms:created>
  <dcterms:modified xsi:type="dcterms:W3CDTF">2015-03-21T19:47:20Z</dcterms:modified>
  <cp:category/>
  <cp:version/>
  <cp:contentType/>
  <cp:contentStatus/>
</cp:coreProperties>
</file>